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firstSheet="1" activeTab="1"/>
  </bookViews>
  <sheets>
    <sheet name="SPIT.dif.ctr centralizator " sheetId="1" r:id="rId1"/>
    <sheet name="centralizator august 2021" sheetId="2" r:id="rId2"/>
  </sheets>
  <definedNames/>
  <calcPr fullCalcOnLoad="1"/>
</workbook>
</file>

<file path=xl/sharedStrings.xml><?xml version="1.0" encoding="utf-8"?>
<sst xmlns="http://schemas.openxmlformats.org/spreadsheetml/2006/main" count="210" uniqueCount="74">
  <si>
    <t>FURNIZOR</t>
  </si>
  <si>
    <t>DRG</t>
  </si>
  <si>
    <t>Tarif pe zi de spitalizare</t>
  </si>
  <si>
    <t>Spitalizare zi</t>
  </si>
  <si>
    <t>Tip asistenta</t>
  </si>
  <si>
    <t>TOTAL</t>
  </si>
  <si>
    <t>Spitalizare cazuri paliative</t>
  </si>
  <si>
    <t>TOTAL GENERAL</t>
  </si>
  <si>
    <t>Intocmit,</t>
  </si>
  <si>
    <t>Serviciul decontare servicii medicale</t>
  </si>
  <si>
    <t>Sef serviciu,</t>
  </si>
  <si>
    <t>Ec. Basarab Carmen</t>
  </si>
  <si>
    <t>spitalizare zi</t>
  </si>
  <si>
    <t xml:space="preserve">Director executiv al Direcţiei Economice  </t>
  </si>
  <si>
    <t>Director Relatii Contractuale,</t>
  </si>
  <si>
    <t>Jr. Bratila Adrian</t>
  </si>
  <si>
    <t>Ec.Toader Cristina</t>
  </si>
  <si>
    <t>Spitalul Judetean de Urgenta DEVA</t>
  </si>
  <si>
    <t>Spitalul Mun. Dr Alexandru Simionescu" HUNEDOARA</t>
  </si>
  <si>
    <t>Spitalul de Urgenta PETROSANI</t>
  </si>
  <si>
    <t>Spitalul Municipal LUPENI</t>
  </si>
  <si>
    <t>Spitalul Municipal  VULCAN</t>
  </si>
  <si>
    <t>Spitalul Municipal BRAD</t>
  </si>
  <si>
    <t>Spitalul Municipal ORASTIE</t>
  </si>
  <si>
    <t>Spitalul Orasenesc HATEG</t>
  </si>
  <si>
    <t>Spitalul General CF SIMERIA</t>
  </si>
  <si>
    <t>Spitalul de Psihiatrie ZAM</t>
  </si>
  <si>
    <t>SC Laurus Medical SRL</t>
  </si>
  <si>
    <t>Sanatoriul de Pneumoftiziologie BRAD</t>
  </si>
  <si>
    <t>Sanatoriul de Pneumoftiziologie GEOAGIU</t>
  </si>
  <si>
    <t xml:space="preserve">                  Se aproba,</t>
  </si>
  <si>
    <t>NON DRG</t>
  </si>
  <si>
    <t xml:space="preserve">               DIRECTOR GENERAL-numire temporara,</t>
  </si>
  <si>
    <t xml:space="preserve"> Ec. Cumpanasu Ecaterina                                        </t>
  </si>
  <si>
    <t xml:space="preserve">                  Ec. Adrian Nicolae DAVID</t>
  </si>
  <si>
    <t>Nr.crt.</t>
  </si>
  <si>
    <t>Valoare de decontat conform Hotarare 696/2021, art.215</t>
  </si>
  <si>
    <t>CENTRALIZATOR decontare conform Hotarare 696/2021, art.215- spitalicesti august 2021</t>
  </si>
  <si>
    <t>Valoare totala  de decontat luna august 2021</t>
  </si>
  <si>
    <t>Valoare de decontat 1-15 august 2021</t>
  </si>
  <si>
    <t>Valoare realizata validata august 2021</t>
  </si>
  <si>
    <t>Valoare realizata raportata august 2021</t>
  </si>
  <si>
    <t>Valoare contractata august 2021</t>
  </si>
  <si>
    <t>contract recs</t>
  </si>
  <si>
    <t>cheltuiala efectiva aug 2021</t>
  </si>
  <si>
    <t>total platit</t>
  </si>
  <si>
    <t>dif ctr</t>
  </si>
  <si>
    <t>decontat RECS</t>
  </si>
  <si>
    <t>total contract SPIT+RECS</t>
  </si>
  <si>
    <t>total contract S[IT +RECS</t>
  </si>
  <si>
    <t>dif cheltuiala</t>
  </si>
  <si>
    <t>Valoare de decontat                1-15 august 2021</t>
  </si>
  <si>
    <t xml:space="preserve">Valori decontate AUGUST 2021 privind influentele finaciare salariale determinate de punerea în aplicare a prevederilor art. 38 alin. (3) lit. g) din Legea-cadru nr. 153/2017 privind salarizarea personalului plătit din fonduri publice, cu modificările şi completările ulterioare şi ale  Ordonanţei de Urgenta a Guvernului nr. 114/2017 , privind reglementarea unor măsuri fiscal-bugetare pentru personalul incadrat in unitatile sanitare precum şi ale art. 34 alin. (4) şi (6) din Ordonanţa de urgenţă a Guvernului nr. 114/2018, cu modificările şi completările ulterioare </t>
  </si>
  <si>
    <t>Nr. crt.</t>
  </si>
  <si>
    <t>Spitalul Judetean de Urgenta Deva</t>
  </si>
  <si>
    <t>Spitalul Municipal "dr. Al. Simionescu" Hunedoara</t>
  </si>
  <si>
    <t>Spitalul de Urgenta Petrosani</t>
  </si>
  <si>
    <t>Spitalul Municipal Lupeni</t>
  </si>
  <si>
    <t>Spitalul Municipal Vulcan</t>
  </si>
  <si>
    <t>Spitalul Municipal Brad</t>
  </si>
  <si>
    <t>Spitalul Municipal Orastie</t>
  </si>
  <si>
    <t>Spitalul Orasenesc Hateg</t>
  </si>
  <si>
    <t>Sanatoriul de Pneumoftiziologie Geoagiu</t>
  </si>
  <si>
    <t>Sanatoriul de Pneumoftiziologie Brad</t>
  </si>
  <si>
    <t>Spitalul de Psihiatrie Zam</t>
  </si>
  <si>
    <t>Spitalul General CF Simeria</t>
  </si>
  <si>
    <t>Spitalul de Urgenta Deva</t>
  </si>
  <si>
    <t>spitalizare continua</t>
  </si>
  <si>
    <t>Spitalul Municipal VULCAN</t>
  </si>
  <si>
    <t xml:space="preserve">Valoare  decontata  pentru luna august 2021 peste valoare de contract-chelt.efectiva   </t>
  </si>
  <si>
    <t>Spitalul CF Simeria</t>
  </si>
  <si>
    <t>Valoare decontata aferenta - AUGUST  2021</t>
  </si>
  <si>
    <t>CENTRALIZATOR  - sume acordate peste valoarea de   contract-cheltuiala efectiva pentru spitalele care au tratat pacienti Covid aferente lunii august 2021</t>
  </si>
  <si>
    <t>Valori decontate spitalicesti -luna august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</si>
</sst>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4" fontId="6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/>
    </xf>
    <xf numFmtId="4" fontId="5" fillId="3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/>
    </xf>
    <xf numFmtId="4" fontId="5" fillId="3" borderId="1" xfId="0" applyNumberFormat="1" applyFont="1" applyFill="1" applyBorder="1" applyAlignment="1">
      <alignment horizontal="right"/>
    </xf>
    <xf numFmtId="4" fontId="0" fillId="4" borderId="2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2" borderId="16" xfId="0" applyNumberFormat="1" applyFont="1" applyFill="1" applyBorder="1" applyAlignment="1">
      <alignment horizontal="right" vertical="center"/>
    </xf>
    <xf numFmtId="4" fontId="7" fillId="5" borderId="15" xfId="0" applyNumberFormat="1" applyFont="1" applyFill="1" applyBorder="1" applyAlignment="1">
      <alignment/>
    </xf>
    <xf numFmtId="4" fontId="0" fillId="6" borderId="0" xfId="0" applyNumberFormat="1" applyFont="1" applyFill="1" applyAlignment="1">
      <alignment/>
    </xf>
    <xf numFmtId="4" fontId="7" fillId="0" borderId="23" xfId="0" applyNumberFormat="1" applyFont="1" applyBorder="1" applyAlignment="1">
      <alignment/>
    </xf>
    <xf numFmtId="4" fontId="5" fillId="3" borderId="2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7" fillId="5" borderId="2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7" fillId="2" borderId="21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/>
    </xf>
    <xf numFmtId="4" fontId="0" fillId="4" borderId="24" xfId="0" applyNumberFormat="1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4" fontId="5" fillId="3" borderId="25" xfId="0" applyNumberFormat="1" applyFont="1" applyFill="1" applyBorder="1" applyAlignment="1">
      <alignment horizontal="right"/>
    </xf>
    <xf numFmtId="4" fontId="5" fillId="3" borderId="26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5" fillId="3" borderId="20" xfId="0" applyFont="1" applyFill="1" applyBorder="1" applyAlignment="1">
      <alignment/>
    </xf>
    <xf numFmtId="4" fontId="7" fillId="2" borderId="12" xfId="0" applyNumberFormat="1" applyFont="1" applyFill="1" applyBorder="1" applyAlignment="1">
      <alignment horizontal="right"/>
    </xf>
    <xf numFmtId="4" fontId="7" fillId="2" borderId="13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4" fontId="7" fillId="2" borderId="14" xfId="0" applyNumberFormat="1" applyFont="1" applyFill="1" applyBorder="1" applyAlignment="1">
      <alignment horizontal="right"/>
    </xf>
    <xf numFmtId="4" fontId="7" fillId="2" borderId="19" xfId="0" applyNumberFormat="1" applyFont="1" applyFill="1" applyBorder="1" applyAlignment="1">
      <alignment horizontal="right"/>
    </xf>
    <xf numFmtId="4" fontId="0" fillId="4" borderId="0" xfId="0" applyNumberFormat="1" applyFont="1" applyFill="1" applyAlignment="1">
      <alignment/>
    </xf>
    <xf numFmtId="0" fontId="0" fillId="0" borderId="3" xfId="0" applyFont="1" applyBorder="1" applyAlignment="1">
      <alignment/>
    </xf>
    <xf numFmtId="4" fontId="5" fillId="3" borderId="28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4" fontId="7" fillId="2" borderId="23" xfId="0" applyNumberFormat="1" applyFont="1" applyFill="1" applyBorder="1" applyAlignment="1">
      <alignment/>
    </xf>
    <xf numFmtId="0" fontId="1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4" fontId="4" fillId="0" borderId="14" xfId="21" applyNumberFormat="1" applyFont="1" applyFill="1" applyBorder="1" applyAlignment="1">
      <alignment horizontal="left" vertical="center" wrapText="1"/>
      <protection/>
    </xf>
    <xf numFmtId="4" fontId="0" fillId="0" borderId="15" xfId="0" applyNumberFormat="1" applyBorder="1" applyAlignment="1">
      <alignment/>
    </xf>
    <xf numFmtId="3" fontId="4" fillId="0" borderId="9" xfId="21" applyNumberFormat="1" applyFont="1" applyFill="1" applyBorder="1" applyAlignment="1">
      <alignment horizontal="center" vertical="center"/>
      <protection/>
    </xf>
    <xf numFmtId="4" fontId="4" fillId="7" borderId="14" xfId="21" applyNumberFormat="1" applyFont="1" applyFill="1" applyBorder="1" applyAlignment="1">
      <alignment horizontal="left" vertical="center" wrapText="1"/>
      <protection/>
    </xf>
    <xf numFmtId="3" fontId="4" fillId="0" borderId="31" xfId="21" applyNumberFormat="1" applyFont="1" applyFill="1" applyBorder="1" applyAlignment="1">
      <alignment horizontal="center" vertical="center" wrapText="1"/>
      <protection/>
    </xf>
    <xf numFmtId="4" fontId="4" fillId="0" borderId="32" xfId="21" applyNumberFormat="1" applyFont="1" applyFill="1" applyBorder="1" applyAlignment="1">
      <alignment horizontal="left" vertical="center" wrapText="1"/>
      <protection/>
    </xf>
    <xf numFmtId="4" fontId="0" fillId="0" borderId="33" xfId="0" applyNumberForma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34" xfId="0" applyFont="1" applyBorder="1" applyAlignment="1">
      <alignment wrapText="1"/>
    </xf>
    <xf numFmtId="4" fontId="6" fillId="2" borderId="15" xfId="0" applyNumberFormat="1" applyFont="1" applyFill="1" applyBorder="1" applyAlignment="1">
      <alignment/>
    </xf>
    <xf numFmtId="4" fontId="7" fillId="2" borderId="15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2" borderId="33" xfId="0" applyNumberFormat="1" applyFont="1" applyFill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7</xdr:col>
      <xdr:colOff>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677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86"/>
  <sheetViews>
    <sheetView workbookViewId="0" topLeftCell="A61">
      <selection activeCell="A76" sqref="A76"/>
    </sheetView>
  </sheetViews>
  <sheetFormatPr defaultColWidth="9.140625" defaultRowHeight="12.75"/>
  <cols>
    <col min="1" max="1" width="15.421875" style="19" customWidth="1"/>
    <col min="2" max="2" width="17.28125" style="19" customWidth="1"/>
    <col min="3" max="3" width="13.8515625" style="19" customWidth="1"/>
    <col min="4" max="4" width="14.00390625" style="19" customWidth="1"/>
    <col min="5" max="5" width="14.57421875" style="19" customWidth="1"/>
    <col min="6" max="6" width="11.57421875" style="19" customWidth="1"/>
    <col min="7" max="7" width="14.28125" style="19" customWidth="1"/>
    <col min="8" max="8" width="14.7109375" style="19" customWidth="1"/>
    <col min="9" max="9" width="11.7109375" style="20" bestFit="1" customWidth="1"/>
    <col min="10" max="10" width="12.00390625" style="20" customWidth="1"/>
    <col min="11" max="11" width="13.28125" style="19" customWidth="1"/>
    <col min="12" max="12" width="10.28125" style="19" bestFit="1" customWidth="1"/>
    <col min="13" max="13" width="9.140625" style="19" customWidth="1"/>
    <col min="14" max="14" width="10.140625" style="19" bestFit="1" customWidth="1"/>
    <col min="15" max="16384" width="9.140625" style="19" customWidth="1"/>
  </cols>
  <sheetData>
    <row r="8" ht="12.75">
      <c r="A8" s="1" t="s">
        <v>9</v>
      </c>
    </row>
    <row r="9" ht="12.75">
      <c r="A9" s="1" t="s">
        <v>35</v>
      </c>
    </row>
    <row r="10" spans="1:7" ht="12.75">
      <c r="A10" s="115"/>
      <c r="B10" s="115"/>
      <c r="C10" s="115"/>
      <c r="D10" s="115"/>
      <c r="G10" s="5"/>
    </row>
    <row r="11" spans="1:7" ht="12.75">
      <c r="A11" s="115"/>
      <c r="B11" s="115"/>
      <c r="C11" s="115"/>
      <c r="D11" s="115"/>
      <c r="E11" s="115" t="s">
        <v>30</v>
      </c>
      <c r="F11" s="115"/>
      <c r="G11" s="116"/>
    </row>
    <row r="12" spans="1:7" ht="12.75" customHeight="1">
      <c r="A12" s="21"/>
      <c r="B12" s="21"/>
      <c r="C12" s="21"/>
      <c r="D12" s="123" t="s">
        <v>32</v>
      </c>
      <c r="E12" s="116"/>
      <c r="F12" s="116"/>
      <c r="G12" s="116"/>
    </row>
    <row r="13" spans="1:7" ht="15" customHeight="1">
      <c r="A13" s="21"/>
      <c r="B13" s="21"/>
      <c r="C13" s="21"/>
      <c r="D13" s="21"/>
      <c r="E13" s="122" t="s">
        <v>34</v>
      </c>
      <c r="F13" s="122"/>
      <c r="G13" s="122"/>
    </row>
    <row r="14" spans="1:7" ht="12.75">
      <c r="A14" s="21"/>
      <c r="B14" s="21"/>
      <c r="C14" s="21"/>
      <c r="D14" s="21"/>
      <c r="G14" s="3"/>
    </row>
    <row r="16" spans="2:7" ht="13.5" thickBot="1">
      <c r="B16" s="119" t="s">
        <v>37</v>
      </c>
      <c r="C16" s="119"/>
      <c r="D16" s="119"/>
      <c r="E16" s="119"/>
      <c r="F16" s="119"/>
      <c r="G16" s="119"/>
    </row>
    <row r="17" spans="1:10" ht="62.25" customHeight="1" thickBot="1">
      <c r="A17" s="22" t="s">
        <v>0</v>
      </c>
      <c r="B17" s="11" t="s">
        <v>4</v>
      </c>
      <c r="C17" s="12" t="s">
        <v>42</v>
      </c>
      <c r="D17" s="12" t="s">
        <v>41</v>
      </c>
      <c r="E17" s="12" t="s">
        <v>40</v>
      </c>
      <c r="F17" s="13" t="s">
        <v>39</v>
      </c>
      <c r="G17" s="15" t="s">
        <v>38</v>
      </c>
      <c r="H17" s="16" t="s">
        <v>36</v>
      </c>
      <c r="I17" s="18" t="s">
        <v>44</v>
      </c>
      <c r="J17" s="18" t="s">
        <v>45</v>
      </c>
    </row>
    <row r="18" spans="1:10" s="30" customFormat="1" ht="20.25" customHeight="1">
      <c r="A18" s="120" t="s">
        <v>17</v>
      </c>
      <c r="B18" s="23" t="s">
        <v>1</v>
      </c>
      <c r="C18" s="24">
        <v>4051635.84</v>
      </c>
      <c r="D18" s="25">
        <v>2870372.48</v>
      </c>
      <c r="E18" s="25">
        <v>2776686.78</v>
      </c>
      <c r="F18" s="26">
        <v>0</v>
      </c>
      <c r="G18" s="27">
        <v>2776686.78</v>
      </c>
      <c r="H18" s="28">
        <f>C18-G18</f>
        <v>1274949.06</v>
      </c>
      <c r="I18" s="29"/>
      <c r="J18" s="29"/>
    </row>
    <row r="19" spans="1:10" s="30" customFormat="1" ht="20.25" customHeight="1">
      <c r="A19" s="117"/>
      <c r="B19" s="31" t="s">
        <v>2</v>
      </c>
      <c r="C19" s="32">
        <v>211534.49</v>
      </c>
      <c r="D19" s="33">
        <v>128160.73</v>
      </c>
      <c r="E19" s="33">
        <v>128160.73</v>
      </c>
      <c r="F19" s="26">
        <v>0</v>
      </c>
      <c r="G19" s="27">
        <v>128160.73</v>
      </c>
      <c r="H19" s="28">
        <f>C19-G19</f>
        <v>83373.76</v>
      </c>
      <c r="I19" s="29"/>
      <c r="J19" s="29"/>
    </row>
    <row r="20" spans="1:10" s="30" customFormat="1" ht="17.25" customHeight="1" thickBot="1">
      <c r="A20" s="117"/>
      <c r="B20" s="34" t="s">
        <v>3</v>
      </c>
      <c r="C20" s="35">
        <v>588000</v>
      </c>
      <c r="D20" s="36">
        <v>549165.95</v>
      </c>
      <c r="E20" s="37">
        <v>536807.13</v>
      </c>
      <c r="F20" s="38">
        <v>0</v>
      </c>
      <c r="G20" s="39">
        <v>536807.13</v>
      </c>
      <c r="H20" s="28">
        <v>0</v>
      </c>
      <c r="I20" s="29"/>
      <c r="J20" s="29"/>
    </row>
    <row r="21" spans="1:10" s="43" customFormat="1" ht="18" customHeight="1" thickBot="1">
      <c r="A21" s="121"/>
      <c r="B21" s="4" t="s">
        <v>5</v>
      </c>
      <c r="C21" s="40">
        <f aca="true" t="shared" si="0" ref="C21:H21">SUM(C18:C20)</f>
        <v>4851170.33</v>
      </c>
      <c r="D21" s="40">
        <f t="shared" si="0"/>
        <v>3547699.16</v>
      </c>
      <c r="E21" s="40">
        <f t="shared" si="0"/>
        <v>3441654.6399999997</v>
      </c>
      <c r="F21" s="40">
        <f t="shared" si="0"/>
        <v>0</v>
      </c>
      <c r="G21" s="40">
        <f t="shared" si="0"/>
        <v>3441654.6399999997</v>
      </c>
      <c r="H21" s="41">
        <f t="shared" si="0"/>
        <v>1358322.82</v>
      </c>
      <c r="I21" s="42">
        <v>6433978.18</v>
      </c>
      <c r="J21" s="42">
        <f>G21+H21</f>
        <v>4799977.46</v>
      </c>
    </row>
    <row r="22" spans="1:10" s="30" customFormat="1" ht="19.5" customHeight="1">
      <c r="A22" s="120" t="s">
        <v>18</v>
      </c>
      <c r="B22" s="23" t="s">
        <v>1</v>
      </c>
      <c r="C22" s="24">
        <v>3177438.3</v>
      </c>
      <c r="D22" s="25">
        <v>1843588.5</v>
      </c>
      <c r="E22" s="25">
        <v>1793905.08</v>
      </c>
      <c r="F22" s="26">
        <v>0</v>
      </c>
      <c r="G22" s="44">
        <v>1793905.08</v>
      </c>
      <c r="H22" s="45">
        <f>C22-G22-F22</f>
        <v>1383533.2199999997</v>
      </c>
      <c r="I22" s="29"/>
      <c r="J22" s="29"/>
    </row>
    <row r="23" spans="1:10" s="30" customFormat="1" ht="20.25" customHeight="1">
      <c r="A23" s="117"/>
      <c r="B23" s="31" t="s">
        <v>2</v>
      </c>
      <c r="C23" s="32">
        <v>283307.86</v>
      </c>
      <c r="D23" s="33">
        <v>156407.11</v>
      </c>
      <c r="E23" s="33">
        <v>148772.95</v>
      </c>
      <c r="F23" s="26">
        <v>0</v>
      </c>
      <c r="G23" s="46">
        <v>148772.95</v>
      </c>
      <c r="H23" s="45">
        <f>C23-G23</f>
        <v>134534.90999999997</v>
      </c>
      <c r="I23" s="29"/>
      <c r="J23" s="29"/>
    </row>
    <row r="24" spans="1:10" s="30" customFormat="1" ht="17.25" customHeight="1">
      <c r="A24" s="117"/>
      <c r="B24" s="34" t="s">
        <v>6</v>
      </c>
      <c r="C24" s="32">
        <v>62910.54</v>
      </c>
      <c r="D24" s="33">
        <v>4476.78</v>
      </c>
      <c r="E24" s="33">
        <v>4476.78</v>
      </c>
      <c r="F24" s="26">
        <v>0</v>
      </c>
      <c r="G24" s="46">
        <v>4476.78</v>
      </c>
      <c r="H24" s="45">
        <f>C24-G24</f>
        <v>58433.76</v>
      </c>
      <c r="I24" s="29"/>
      <c r="J24" s="29"/>
    </row>
    <row r="25" spans="1:10" s="30" customFormat="1" ht="17.25" customHeight="1" thickBot="1">
      <c r="A25" s="117"/>
      <c r="B25" s="34" t="s">
        <v>3</v>
      </c>
      <c r="C25" s="32">
        <v>977200</v>
      </c>
      <c r="D25" s="33">
        <v>709919.51</v>
      </c>
      <c r="E25" s="33">
        <v>703187.93</v>
      </c>
      <c r="F25" s="26">
        <v>0</v>
      </c>
      <c r="G25" s="47">
        <v>703187.93</v>
      </c>
      <c r="H25" s="48">
        <v>0</v>
      </c>
      <c r="I25" s="29"/>
      <c r="J25" s="29"/>
    </row>
    <row r="26" spans="1:11" s="43" customFormat="1" ht="20.25" customHeight="1" thickBot="1">
      <c r="A26" s="118"/>
      <c r="B26" s="6" t="s">
        <v>5</v>
      </c>
      <c r="C26" s="49">
        <f aca="true" t="shared" si="1" ref="C26:H26">SUM(C22:C25)</f>
        <v>4500856.699999999</v>
      </c>
      <c r="D26" s="49">
        <f t="shared" si="1"/>
        <v>2714391.9</v>
      </c>
      <c r="E26" s="49">
        <f t="shared" si="1"/>
        <v>2650342.74</v>
      </c>
      <c r="F26" s="49">
        <f t="shared" si="1"/>
        <v>0</v>
      </c>
      <c r="G26" s="49">
        <f t="shared" si="1"/>
        <v>2650342.74</v>
      </c>
      <c r="H26" s="41">
        <f t="shared" si="1"/>
        <v>1576501.8899999997</v>
      </c>
      <c r="I26" s="50">
        <v>4400866</v>
      </c>
      <c r="J26" s="50">
        <f>G26+H26</f>
        <v>4226844.63</v>
      </c>
      <c r="K26" s="51"/>
    </row>
    <row r="27" spans="1:10" s="30" customFormat="1" ht="17.25" customHeight="1">
      <c r="A27" s="117" t="s">
        <v>19</v>
      </c>
      <c r="B27" s="23" t="s">
        <v>1</v>
      </c>
      <c r="C27" s="24">
        <v>2515464</v>
      </c>
      <c r="D27" s="25">
        <v>1713649.95</v>
      </c>
      <c r="E27" s="25">
        <v>1662104.4</v>
      </c>
      <c r="F27" s="26">
        <v>776457</v>
      </c>
      <c r="G27" s="44">
        <v>885647.4</v>
      </c>
      <c r="H27" s="45">
        <f>C27-G27-F27</f>
        <v>853359.6000000001</v>
      </c>
      <c r="I27" s="29"/>
      <c r="J27" s="29"/>
    </row>
    <row r="28" spans="1:12" s="30" customFormat="1" ht="18" customHeight="1">
      <c r="A28" s="117"/>
      <c r="B28" s="31" t="s">
        <v>2</v>
      </c>
      <c r="C28" s="32">
        <v>522602.18</v>
      </c>
      <c r="D28" s="52">
        <v>90168.92</v>
      </c>
      <c r="E28" s="33">
        <v>76982.64</v>
      </c>
      <c r="F28" s="26">
        <v>0</v>
      </c>
      <c r="G28" s="46">
        <v>76982.64</v>
      </c>
      <c r="H28" s="53">
        <v>311163.35</v>
      </c>
      <c r="I28" s="54" t="s">
        <v>50</v>
      </c>
      <c r="J28" s="29"/>
      <c r="K28" s="29">
        <f>C28-G28</f>
        <v>445619.54</v>
      </c>
      <c r="L28" s="30" t="s">
        <v>46</v>
      </c>
    </row>
    <row r="29" spans="1:10" s="30" customFormat="1" ht="18.75" customHeight="1">
      <c r="A29" s="117"/>
      <c r="B29" s="34" t="s">
        <v>6</v>
      </c>
      <c r="C29" s="32">
        <v>94248</v>
      </c>
      <c r="D29" s="33">
        <v>25682.58</v>
      </c>
      <c r="E29" s="33">
        <v>25682.58</v>
      </c>
      <c r="F29" s="26">
        <v>0</v>
      </c>
      <c r="G29" s="46">
        <v>25682.58</v>
      </c>
      <c r="H29" s="28">
        <f>C29-G29</f>
        <v>68565.42</v>
      </c>
      <c r="I29" s="29"/>
      <c r="J29" s="29"/>
    </row>
    <row r="30" spans="1:10" s="30" customFormat="1" ht="18.75" customHeight="1" thickBot="1">
      <c r="A30" s="117"/>
      <c r="B30" s="34" t="s">
        <v>3</v>
      </c>
      <c r="C30" s="35">
        <v>340000</v>
      </c>
      <c r="D30" s="36">
        <v>157204.41</v>
      </c>
      <c r="E30" s="36">
        <v>155193.01</v>
      </c>
      <c r="F30" s="38">
        <v>0</v>
      </c>
      <c r="G30" s="47">
        <v>155193.01</v>
      </c>
      <c r="H30" s="55">
        <v>0</v>
      </c>
      <c r="I30" s="29"/>
      <c r="J30" s="29"/>
    </row>
    <row r="31" spans="1:11" s="43" customFormat="1" ht="18.75" customHeight="1" thickBot="1">
      <c r="A31" s="118"/>
      <c r="B31" s="6" t="s">
        <v>5</v>
      </c>
      <c r="C31" s="49">
        <f aca="true" t="shared" si="2" ref="C31:H31">SUM(C27:C30)</f>
        <v>3472314.18</v>
      </c>
      <c r="D31" s="49">
        <f t="shared" si="2"/>
        <v>1986705.8599999999</v>
      </c>
      <c r="E31" s="49">
        <f t="shared" si="2"/>
        <v>1919962.63</v>
      </c>
      <c r="F31" s="49">
        <f t="shared" si="2"/>
        <v>776457</v>
      </c>
      <c r="G31" s="49">
        <f t="shared" si="2"/>
        <v>1143505.63</v>
      </c>
      <c r="H31" s="41">
        <f t="shared" si="2"/>
        <v>1233088.37</v>
      </c>
      <c r="I31" s="50">
        <v>3153051</v>
      </c>
      <c r="J31" s="50">
        <f>F31+G31+H31</f>
        <v>3153051</v>
      </c>
      <c r="K31" s="51"/>
    </row>
    <row r="32" spans="1:10" s="30" customFormat="1" ht="15.75" customHeight="1">
      <c r="A32" s="117" t="s">
        <v>20</v>
      </c>
      <c r="B32" s="23" t="s">
        <v>1</v>
      </c>
      <c r="C32" s="32">
        <v>698360.3</v>
      </c>
      <c r="D32" s="33">
        <v>269137.94</v>
      </c>
      <c r="E32" s="33">
        <v>260550.79</v>
      </c>
      <c r="F32" s="27">
        <v>0</v>
      </c>
      <c r="G32" s="26">
        <v>260550.79</v>
      </c>
      <c r="H32" s="45">
        <f>C32-G32</f>
        <v>437809.51</v>
      </c>
      <c r="I32" s="29"/>
      <c r="J32" s="29"/>
    </row>
    <row r="33" spans="1:10" s="30" customFormat="1" ht="17.25" customHeight="1">
      <c r="A33" s="117"/>
      <c r="B33" s="31" t="s">
        <v>2</v>
      </c>
      <c r="C33" s="32">
        <v>93233.44</v>
      </c>
      <c r="D33" s="33">
        <v>3370.93</v>
      </c>
      <c r="E33" s="33">
        <v>3370.93</v>
      </c>
      <c r="F33" s="27">
        <v>0</v>
      </c>
      <c r="G33" s="27">
        <v>3370.93</v>
      </c>
      <c r="H33" s="28">
        <f>C33-G33</f>
        <v>89862.51000000001</v>
      </c>
      <c r="I33" s="29"/>
      <c r="J33" s="29"/>
    </row>
    <row r="34" spans="1:10" s="30" customFormat="1" ht="18.75" customHeight="1" thickBot="1">
      <c r="A34" s="117"/>
      <c r="B34" s="34" t="s">
        <v>3</v>
      </c>
      <c r="C34" s="32">
        <v>147200</v>
      </c>
      <c r="D34" s="33">
        <v>123136.58</v>
      </c>
      <c r="E34" s="33">
        <v>122199.4</v>
      </c>
      <c r="F34" s="27">
        <v>0</v>
      </c>
      <c r="G34" s="39">
        <v>122199.4</v>
      </c>
      <c r="H34" s="55">
        <v>0</v>
      </c>
      <c r="I34" s="29"/>
      <c r="J34" s="29"/>
    </row>
    <row r="35" spans="1:11" s="43" customFormat="1" ht="20.25" customHeight="1" thickBot="1">
      <c r="A35" s="118"/>
      <c r="B35" s="4" t="s">
        <v>5</v>
      </c>
      <c r="C35" s="40">
        <f aca="true" t="shared" si="3" ref="C35:H35">SUM(C32:C34)</f>
        <v>938793.74</v>
      </c>
      <c r="D35" s="40">
        <f t="shared" si="3"/>
        <v>395645.45</v>
      </c>
      <c r="E35" s="40">
        <f t="shared" si="3"/>
        <v>386121.12</v>
      </c>
      <c r="F35" s="40">
        <f t="shared" si="3"/>
        <v>0</v>
      </c>
      <c r="G35" s="40">
        <f t="shared" si="3"/>
        <v>386121.12</v>
      </c>
      <c r="H35" s="56">
        <f t="shared" si="3"/>
        <v>527672.02</v>
      </c>
      <c r="I35" s="57">
        <v>1008581.82</v>
      </c>
      <c r="J35" s="58">
        <f>G35+H35</f>
        <v>913793.14</v>
      </c>
      <c r="K35" s="51"/>
    </row>
    <row r="36" spans="1:11" s="30" customFormat="1" ht="16.5" customHeight="1">
      <c r="A36" s="117" t="s">
        <v>21</v>
      </c>
      <c r="B36" s="23" t="s">
        <v>1</v>
      </c>
      <c r="C36" s="32">
        <v>371766.08</v>
      </c>
      <c r="D36" s="33">
        <v>159708.28</v>
      </c>
      <c r="E36" s="33">
        <v>159708.28</v>
      </c>
      <c r="F36" s="27">
        <v>0</v>
      </c>
      <c r="G36" s="44">
        <v>159708.28</v>
      </c>
      <c r="H36" s="45">
        <f>C36-G36</f>
        <v>212057.80000000002</v>
      </c>
      <c r="I36" s="29"/>
      <c r="J36" s="29"/>
      <c r="K36" s="29"/>
    </row>
    <row r="37" spans="1:10" s="30" customFormat="1" ht="15.75" customHeight="1">
      <c r="A37" s="117"/>
      <c r="B37" s="31" t="s">
        <v>2</v>
      </c>
      <c r="C37" s="32">
        <v>109818.49</v>
      </c>
      <c r="D37" s="52">
        <v>81810.09</v>
      </c>
      <c r="E37" s="33">
        <v>79599</v>
      </c>
      <c r="F37" s="27">
        <v>0</v>
      </c>
      <c r="G37" s="46">
        <v>79599</v>
      </c>
      <c r="H37" s="28">
        <f>C37-G37</f>
        <v>30219.490000000005</v>
      </c>
      <c r="I37" s="29"/>
      <c r="J37" s="29"/>
    </row>
    <row r="38" spans="1:11" s="30" customFormat="1" ht="18.75" customHeight="1">
      <c r="A38" s="117"/>
      <c r="B38" s="34" t="s">
        <v>6</v>
      </c>
      <c r="C38" s="32">
        <v>50422.68</v>
      </c>
      <c r="D38" s="33">
        <v>36049.86</v>
      </c>
      <c r="E38" s="33">
        <v>31337.46</v>
      </c>
      <c r="F38" s="27">
        <v>0</v>
      </c>
      <c r="G38" s="46">
        <v>31337.46</v>
      </c>
      <c r="H38" s="28">
        <f>C38-G38</f>
        <v>19085.22</v>
      </c>
      <c r="I38" s="29"/>
      <c r="J38" s="29"/>
      <c r="K38" s="29"/>
    </row>
    <row r="39" spans="1:10" s="30" customFormat="1" ht="18.75" customHeight="1" thickBot="1">
      <c r="A39" s="117"/>
      <c r="B39" s="34" t="s">
        <v>3</v>
      </c>
      <c r="C39" s="32">
        <v>249500</v>
      </c>
      <c r="D39" s="33">
        <v>212257</v>
      </c>
      <c r="E39" s="33">
        <v>204562</v>
      </c>
      <c r="F39" s="27">
        <v>0</v>
      </c>
      <c r="G39" s="47">
        <v>204562</v>
      </c>
      <c r="H39" s="55">
        <v>0</v>
      </c>
      <c r="I39" s="29"/>
      <c r="J39" s="29"/>
    </row>
    <row r="40" spans="1:10" s="43" customFormat="1" ht="20.25" customHeight="1" thickBot="1">
      <c r="A40" s="118"/>
      <c r="B40" s="4" t="s">
        <v>5</v>
      </c>
      <c r="C40" s="40">
        <f aca="true" t="shared" si="4" ref="C40:H40">SUM(C36:C39)</f>
        <v>781507.25</v>
      </c>
      <c r="D40" s="40">
        <f t="shared" si="4"/>
        <v>489825.23</v>
      </c>
      <c r="E40" s="40">
        <f t="shared" si="4"/>
        <v>475206.74</v>
      </c>
      <c r="F40" s="40">
        <f t="shared" si="4"/>
        <v>0</v>
      </c>
      <c r="G40" s="40">
        <f t="shared" si="4"/>
        <v>475206.74</v>
      </c>
      <c r="H40" s="56">
        <f t="shared" si="4"/>
        <v>261362.51000000004</v>
      </c>
      <c r="I40" s="57">
        <v>854180.33</v>
      </c>
      <c r="J40" s="58">
        <f>G40+H40</f>
        <v>736569.25</v>
      </c>
    </row>
    <row r="41" spans="1:12" s="30" customFormat="1" ht="18" customHeight="1">
      <c r="A41" s="117" t="s">
        <v>22</v>
      </c>
      <c r="B41" s="23" t="s">
        <v>1</v>
      </c>
      <c r="C41" s="32">
        <v>579666.31</v>
      </c>
      <c r="D41" s="33">
        <v>277001.46</v>
      </c>
      <c r="E41" s="33">
        <v>273906.76</v>
      </c>
      <c r="F41" s="27">
        <v>0</v>
      </c>
      <c r="G41" s="26">
        <v>273906.76</v>
      </c>
      <c r="H41" s="59">
        <v>225420.27</v>
      </c>
      <c r="I41" s="29" t="s">
        <v>50</v>
      </c>
      <c r="J41" s="29"/>
      <c r="K41" s="29">
        <f>C41-G41</f>
        <v>305759.55000000005</v>
      </c>
      <c r="L41" s="30" t="s">
        <v>46</v>
      </c>
    </row>
    <row r="42" spans="1:10" s="30" customFormat="1" ht="17.25" customHeight="1">
      <c r="A42" s="117"/>
      <c r="B42" s="31" t="s">
        <v>2</v>
      </c>
      <c r="C42" s="32">
        <v>38894.05</v>
      </c>
      <c r="D42" s="33">
        <v>9701.28</v>
      </c>
      <c r="E42" s="33">
        <v>9701.28</v>
      </c>
      <c r="F42" s="27">
        <v>0</v>
      </c>
      <c r="G42" s="27">
        <v>9701.28</v>
      </c>
      <c r="H42" s="28">
        <f>C42-G42</f>
        <v>29192.770000000004</v>
      </c>
      <c r="I42" s="29"/>
      <c r="J42" s="29"/>
    </row>
    <row r="43" spans="1:10" s="30" customFormat="1" ht="16.5" customHeight="1" thickBot="1">
      <c r="A43" s="117"/>
      <c r="B43" s="34" t="s">
        <v>3</v>
      </c>
      <c r="C43" s="32">
        <v>357258.42</v>
      </c>
      <c r="D43" s="33">
        <v>362985.35</v>
      </c>
      <c r="E43" s="33">
        <v>360448.92</v>
      </c>
      <c r="F43" s="27">
        <v>0</v>
      </c>
      <c r="G43" s="39">
        <v>357193.92</v>
      </c>
      <c r="H43" s="55">
        <v>0</v>
      </c>
      <c r="I43" s="29"/>
      <c r="J43" s="29"/>
    </row>
    <row r="44" spans="1:11" s="43" customFormat="1" ht="20.25" customHeight="1" thickBot="1">
      <c r="A44" s="118"/>
      <c r="B44" s="4" t="s">
        <v>5</v>
      </c>
      <c r="C44" s="40">
        <f aca="true" t="shared" si="5" ref="C44:H44">SUM(C41:C43)</f>
        <v>975818.78</v>
      </c>
      <c r="D44" s="40">
        <f t="shared" si="5"/>
        <v>649688.0900000001</v>
      </c>
      <c r="E44" s="40">
        <f t="shared" si="5"/>
        <v>644056.96</v>
      </c>
      <c r="F44" s="40">
        <f t="shared" si="5"/>
        <v>0</v>
      </c>
      <c r="G44" s="40">
        <f t="shared" si="5"/>
        <v>640801.96</v>
      </c>
      <c r="H44" s="41">
        <f t="shared" si="5"/>
        <v>254613.03999999998</v>
      </c>
      <c r="I44" s="50">
        <v>895415</v>
      </c>
      <c r="J44" s="50">
        <f>G44+H44</f>
        <v>895415</v>
      </c>
      <c r="K44" s="51"/>
    </row>
    <row r="45" spans="1:11" s="30" customFormat="1" ht="18.75" customHeight="1">
      <c r="A45" s="117" t="s">
        <v>23</v>
      </c>
      <c r="B45" s="23" t="s">
        <v>1</v>
      </c>
      <c r="C45" s="32">
        <v>565028.25</v>
      </c>
      <c r="D45" s="33">
        <v>472229.51</v>
      </c>
      <c r="E45" s="33">
        <v>450232.54</v>
      </c>
      <c r="F45" s="27">
        <v>0</v>
      </c>
      <c r="G45" s="44">
        <v>450232.54</v>
      </c>
      <c r="H45" s="45">
        <f>C45-G45</f>
        <v>114795.71000000002</v>
      </c>
      <c r="I45" s="29"/>
      <c r="J45" s="29"/>
      <c r="K45" s="29"/>
    </row>
    <row r="46" spans="1:10" s="30" customFormat="1" ht="18.75" customHeight="1">
      <c r="A46" s="117"/>
      <c r="B46" s="31" t="s">
        <v>2</v>
      </c>
      <c r="C46" s="32">
        <v>38300.32</v>
      </c>
      <c r="D46" s="33">
        <v>27482.92</v>
      </c>
      <c r="E46" s="33">
        <v>27482.92</v>
      </c>
      <c r="F46" s="27">
        <v>0</v>
      </c>
      <c r="G46" s="46">
        <v>27482.92</v>
      </c>
      <c r="H46" s="28">
        <f>C46-G46</f>
        <v>10817.400000000001</v>
      </c>
      <c r="I46" s="29"/>
      <c r="J46" s="29"/>
    </row>
    <row r="47" spans="1:10" s="30" customFormat="1" ht="17.25" customHeight="1">
      <c r="A47" s="117"/>
      <c r="B47" s="34" t="s">
        <v>6</v>
      </c>
      <c r="C47" s="32">
        <v>31573.08</v>
      </c>
      <c r="D47" s="33">
        <v>6126.12</v>
      </c>
      <c r="E47" s="33">
        <v>4476.78</v>
      </c>
      <c r="F47" s="27">
        <v>0</v>
      </c>
      <c r="G47" s="46">
        <v>4476.78</v>
      </c>
      <c r="H47" s="28">
        <f>C47-G47</f>
        <v>27096.300000000003</v>
      </c>
      <c r="I47" s="29"/>
      <c r="J47" s="29"/>
    </row>
    <row r="48" spans="1:10" s="30" customFormat="1" ht="18.75" customHeight="1" thickBot="1">
      <c r="A48" s="117"/>
      <c r="B48" s="34" t="s">
        <v>3</v>
      </c>
      <c r="C48" s="32">
        <v>399857.78</v>
      </c>
      <c r="D48" s="33">
        <v>372986.63</v>
      </c>
      <c r="E48" s="33">
        <v>354590.39</v>
      </c>
      <c r="F48" s="27">
        <v>0</v>
      </c>
      <c r="G48" s="47">
        <v>354590.39</v>
      </c>
      <c r="H48" s="55">
        <v>0</v>
      </c>
      <c r="I48" s="29"/>
      <c r="J48" s="29"/>
    </row>
    <row r="49" spans="1:10" s="43" customFormat="1" ht="19.5" customHeight="1" thickBot="1">
      <c r="A49" s="118"/>
      <c r="B49" s="4" t="s">
        <v>5</v>
      </c>
      <c r="C49" s="40">
        <f aca="true" t="shared" si="6" ref="C49:H49">SUM(C45:C48)</f>
        <v>1034759.4299999999</v>
      </c>
      <c r="D49" s="40">
        <f t="shared" si="6"/>
        <v>878825.1799999999</v>
      </c>
      <c r="E49" s="40">
        <f t="shared" si="6"/>
        <v>836782.63</v>
      </c>
      <c r="F49" s="40">
        <f t="shared" si="6"/>
        <v>0</v>
      </c>
      <c r="G49" s="40">
        <f t="shared" si="6"/>
        <v>836782.63</v>
      </c>
      <c r="H49" s="41">
        <f t="shared" si="6"/>
        <v>152709.41000000003</v>
      </c>
      <c r="I49" s="60">
        <v>1543837.32</v>
      </c>
      <c r="J49" s="58">
        <f>G49+H49</f>
        <v>989492.04</v>
      </c>
    </row>
    <row r="50" spans="1:10" s="30" customFormat="1" ht="15.75" customHeight="1">
      <c r="A50" s="117" t="s">
        <v>24</v>
      </c>
      <c r="B50" s="23" t="s">
        <v>1</v>
      </c>
      <c r="C50" s="32">
        <v>523024.38</v>
      </c>
      <c r="D50" s="33">
        <v>339721.85</v>
      </c>
      <c r="E50" s="33">
        <v>331153.28</v>
      </c>
      <c r="F50" s="27">
        <v>0</v>
      </c>
      <c r="G50" s="26">
        <v>331153.28</v>
      </c>
      <c r="H50" s="45">
        <f>C50-G50</f>
        <v>191871.09999999998</v>
      </c>
      <c r="I50" s="29"/>
      <c r="J50" s="29"/>
    </row>
    <row r="51" spans="1:10" s="30" customFormat="1" ht="18" customHeight="1">
      <c r="A51" s="117"/>
      <c r="B51" s="31" t="s">
        <v>2</v>
      </c>
      <c r="C51" s="32">
        <v>61092.16</v>
      </c>
      <c r="D51" s="33">
        <v>19226.2</v>
      </c>
      <c r="E51" s="33">
        <v>19226.2</v>
      </c>
      <c r="F51" s="27">
        <v>0</v>
      </c>
      <c r="G51" s="27">
        <v>19226.2</v>
      </c>
      <c r="H51" s="28">
        <f>C51-G51</f>
        <v>41865.96000000001</v>
      </c>
      <c r="I51" s="29"/>
      <c r="J51" s="29"/>
    </row>
    <row r="52" spans="1:10" s="30" customFormat="1" ht="18" customHeight="1" thickBot="1">
      <c r="A52" s="117"/>
      <c r="B52" s="34" t="s">
        <v>3</v>
      </c>
      <c r="C52" s="32">
        <v>303000</v>
      </c>
      <c r="D52" s="33">
        <v>215338.17</v>
      </c>
      <c r="E52" s="33">
        <v>203439.62</v>
      </c>
      <c r="F52" s="27">
        <v>0</v>
      </c>
      <c r="G52" s="39">
        <v>203439.62</v>
      </c>
      <c r="H52" s="55">
        <v>0</v>
      </c>
      <c r="I52" s="29"/>
      <c r="J52" s="29"/>
    </row>
    <row r="53" spans="1:10" s="43" customFormat="1" ht="18.75" customHeight="1" thickBot="1">
      <c r="A53" s="118"/>
      <c r="B53" s="4" t="s">
        <v>5</v>
      </c>
      <c r="C53" s="40">
        <f aca="true" t="shared" si="7" ref="C53:H53">SUM(C50:C52)</f>
        <v>887116.54</v>
      </c>
      <c r="D53" s="40">
        <f t="shared" si="7"/>
        <v>574286.22</v>
      </c>
      <c r="E53" s="40">
        <f t="shared" si="7"/>
        <v>553819.1000000001</v>
      </c>
      <c r="F53" s="40">
        <f t="shared" si="7"/>
        <v>0</v>
      </c>
      <c r="G53" s="40">
        <f t="shared" si="7"/>
        <v>553819.1000000001</v>
      </c>
      <c r="H53" s="56">
        <f t="shared" si="7"/>
        <v>233737.06</v>
      </c>
      <c r="I53" s="57">
        <v>1031600</v>
      </c>
      <c r="J53" s="58">
        <f>G53+H53</f>
        <v>787556.1600000001</v>
      </c>
    </row>
    <row r="54" spans="1:10" s="30" customFormat="1" ht="18" customHeight="1">
      <c r="A54" s="117" t="s">
        <v>25</v>
      </c>
      <c r="B54" s="23" t="s">
        <v>1</v>
      </c>
      <c r="C54" s="32">
        <v>433232.29</v>
      </c>
      <c r="D54" s="33">
        <v>198146.48</v>
      </c>
      <c r="E54" s="33">
        <v>195980.14</v>
      </c>
      <c r="F54" s="27">
        <v>0</v>
      </c>
      <c r="G54" s="44">
        <v>195980.14</v>
      </c>
      <c r="H54" s="61">
        <f>C54-G54</f>
        <v>237252.14999999997</v>
      </c>
      <c r="I54" s="29"/>
      <c r="J54" s="29"/>
    </row>
    <row r="55" spans="1:10" s="30" customFormat="1" ht="18" customHeight="1">
      <c r="A55" s="117"/>
      <c r="B55" s="34" t="s">
        <v>6</v>
      </c>
      <c r="C55" s="32">
        <v>100609.74</v>
      </c>
      <c r="D55" s="33">
        <v>80582.04</v>
      </c>
      <c r="E55" s="33">
        <v>80582.04</v>
      </c>
      <c r="F55" s="27">
        <v>0</v>
      </c>
      <c r="G55" s="62">
        <v>80582.04</v>
      </c>
      <c r="H55" s="61">
        <f>C55-G55</f>
        <v>20027.70000000001</v>
      </c>
      <c r="I55" s="29"/>
      <c r="J55" s="29"/>
    </row>
    <row r="56" spans="1:10" s="30" customFormat="1" ht="17.25" customHeight="1" thickBot="1">
      <c r="A56" s="117"/>
      <c r="B56" s="34" t="s">
        <v>3</v>
      </c>
      <c r="C56" s="32">
        <v>115500</v>
      </c>
      <c r="D56" s="33">
        <v>39875.43</v>
      </c>
      <c r="E56" s="33">
        <v>39875.43</v>
      </c>
      <c r="F56" s="27">
        <v>0</v>
      </c>
      <c r="G56" s="47">
        <v>39875.43</v>
      </c>
      <c r="H56" s="28">
        <v>0</v>
      </c>
      <c r="I56" s="29"/>
      <c r="J56" s="29"/>
    </row>
    <row r="57" spans="1:11" s="43" customFormat="1" ht="18.75" customHeight="1" thickBot="1">
      <c r="A57" s="118"/>
      <c r="B57" s="4" t="s">
        <v>5</v>
      </c>
      <c r="C57" s="40">
        <f aca="true" t="shared" si="8" ref="C57:H57">SUM(C54:C56)</f>
        <v>649342.03</v>
      </c>
      <c r="D57" s="40">
        <f t="shared" si="8"/>
        <v>318603.95</v>
      </c>
      <c r="E57" s="40">
        <f t="shared" si="8"/>
        <v>316437.61</v>
      </c>
      <c r="F57" s="40">
        <f t="shared" si="8"/>
        <v>0</v>
      </c>
      <c r="G57" s="40">
        <f t="shared" si="8"/>
        <v>316437.61</v>
      </c>
      <c r="H57" s="63">
        <f t="shared" si="8"/>
        <v>257279.84999999998</v>
      </c>
      <c r="I57" s="64">
        <v>595118</v>
      </c>
      <c r="J57" s="65">
        <f>G57+H57</f>
        <v>573717.46</v>
      </c>
      <c r="K57" s="51"/>
    </row>
    <row r="58" spans="1:10" s="30" customFormat="1" ht="16.5" customHeight="1">
      <c r="A58" s="117" t="s">
        <v>26</v>
      </c>
      <c r="B58" s="23" t="s">
        <v>1</v>
      </c>
      <c r="C58" s="32">
        <v>232479.1</v>
      </c>
      <c r="D58" s="33">
        <v>241585.92</v>
      </c>
      <c r="E58" s="33">
        <v>232375.8</v>
      </c>
      <c r="F58" s="27">
        <v>0</v>
      </c>
      <c r="G58" s="26">
        <v>232375.8</v>
      </c>
      <c r="H58" s="28">
        <f>C58-G58</f>
        <v>103.30000000001746</v>
      </c>
      <c r="I58" s="29"/>
      <c r="J58" s="29"/>
    </row>
    <row r="59" spans="1:10" s="30" customFormat="1" ht="17.25" customHeight="1">
      <c r="A59" s="117"/>
      <c r="B59" s="34" t="s">
        <v>2</v>
      </c>
      <c r="C59" s="35">
        <v>989381.1</v>
      </c>
      <c r="D59" s="36">
        <v>1008729.56</v>
      </c>
      <c r="E59" s="36">
        <v>982748.68</v>
      </c>
      <c r="F59" s="39">
        <v>0</v>
      </c>
      <c r="G59" s="39">
        <v>982748.68</v>
      </c>
      <c r="H59" s="55">
        <f>C59-G59</f>
        <v>6632.4199999999255</v>
      </c>
      <c r="I59" s="29"/>
      <c r="J59" s="29"/>
    </row>
    <row r="60" spans="1:10" s="30" customFormat="1" ht="17.25" customHeight="1" thickBot="1">
      <c r="A60" s="118"/>
      <c r="B60" s="31" t="s">
        <v>3</v>
      </c>
      <c r="C60" s="32">
        <v>49623.2</v>
      </c>
      <c r="D60" s="33">
        <v>9037.28</v>
      </c>
      <c r="E60" s="33">
        <v>8374.94</v>
      </c>
      <c r="F60" s="33">
        <v>0</v>
      </c>
      <c r="G60" s="33">
        <v>8374.94</v>
      </c>
      <c r="H60" s="66"/>
      <c r="I60" s="29"/>
      <c r="J60" s="29"/>
    </row>
    <row r="61" spans="1:14" s="43" customFormat="1" ht="16.5" customHeight="1" thickBot="1">
      <c r="A61" s="118"/>
      <c r="B61" s="17" t="s">
        <v>5</v>
      </c>
      <c r="C61" s="67">
        <f aca="true" t="shared" si="9" ref="C61:H61">SUM(C58:C60)</f>
        <v>1271483.4</v>
      </c>
      <c r="D61" s="67">
        <f t="shared" si="9"/>
        <v>1259352.76</v>
      </c>
      <c r="E61" s="67">
        <f t="shared" si="9"/>
        <v>1223499.42</v>
      </c>
      <c r="F61" s="67">
        <f t="shared" si="9"/>
        <v>0</v>
      </c>
      <c r="G61" s="67">
        <f t="shared" si="9"/>
        <v>1223499.42</v>
      </c>
      <c r="H61" s="68">
        <f t="shared" si="9"/>
        <v>6735.719999999943</v>
      </c>
      <c r="I61" s="64">
        <v>1231387.28</v>
      </c>
      <c r="J61" s="65">
        <f>G61+H61</f>
        <v>1230235.14</v>
      </c>
      <c r="N61" s="51"/>
    </row>
    <row r="62" spans="1:14" s="30" customFormat="1" ht="17.25" customHeight="1" thickBot="1">
      <c r="A62" s="117" t="s">
        <v>27</v>
      </c>
      <c r="B62" s="69" t="s">
        <v>3</v>
      </c>
      <c r="C62" s="32">
        <v>120000</v>
      </c>
      <c r="D62" s="33">
        <v>86477.2</v>
      </c>
      <c r="E62" s="33">
        <v>85814.86</v>
      </c>
      <c r="F62" s="27">
        <v>0</v>
      </c>
      <c r="G62" s="62">
        <v>85814.86</v>
      </c>
      <c r="H62" s="70">
        <v>0</v>
      </c>
      <c r="I62" s="29"/>
      <c r="J62" s="29"/>
      <c r="N62" s="29"/>
    </row>
    <row r="63" spans="1:10" s="43" customFormat="1" ht="17.25" customHeight="1" thickBot="1">
      <c r="A63" s="117"/>
      <c r="B63" s="8" t="s">
        <v>5</v>
      </c>
      <c r="C63" s="40">
        <f>SUM(C62)</f>
        <v>120000</v>
      </c>
      <c r="D63" s="40">
        <f>SUM(D62)</f>
        <v>86477.2</v>
      </c>
      <c r="E63" s="40">
        <f>SUM(E62)</f>
        <v>85814.86</v>
      </c>
      <c r="F63" s="40">
        <f>SUM(F62)</f>
        <v>0</v>
      </c>
      <c r="G63" s="40">
        <f>SUM(G62)</f>
        <v>85814.86</v>
      </c>
      <c r="H63" s="71">
        <v>0</v>
      </c>
      <c r="I63" s="51"/>
      <c r="J63" s="51"/>
    </row>
    <row r="64" spans="1:10" s="30" customFormat="1" ht="17.25" customHeight="1">
      <c r="A64" s="117" t="s">
        <v>28</v>
      </c>
      <c r="B64" s="9" t="s">
        <v>31</v>
      </c>
      <c r="C64" s="72">
        <v>63295.47</v>
      </c>
      <c r="D64" s="72">
        <v>0</v>
      </c>
      <c r="E64" s="72">
        <v>0</v>
      </c>
      <c r="F64" s="73">
        <v>0</v>
      </c>
      <c r="G64" s="73">
        <v>0</v>
      </c>
      <c r="H64" s="45">
        <f>C64-G64</f>
        <v>63295.47</v>
      </c>
      <c r="I64" s="29"/>
      <c r="J64" s="29"/>
    </row>
    <row r="65" spans="1:12" s="30" customFormat="1" ht="15.75" customHeight="1">
      <c r="A65" s="117"/>
      <c r="B65" s="74" t="s">
        <v>2</v>
      </c>
      <c r="C65" s="24">
        <v>139425.57</v>
      </c>
      <c r="D65" s="25">
        <v>23615.62</v>
      </c>
      <c r="E65" s="25">
        <v>23615.62</v>
      </c>
      <c r="F65" s="26">
        <v>0</v>
      </c>
      <c r="G65" s="75">
        <v>23615.62</v>
      </c>
      <c r="H65" s="59">
        <v>63535.59</v>
      </c>
      <c r="I65" s="29">
        <f>C65-G65</f>
        <v>115809.95000000001</v>
      </c>
      <c r="J65" s="29" t="s">
        <v>46</v>
      </c>
      <c r="K65" s="30" t="s">
        <v>43</v>
      </c>
      <c r="L65" s="30" t="s">
        <v>49</v>
      </c>
    </row>
    <row r="66" spans="1:12" s="30" customFormat="1" ht="15.75" customHeight="1" thickBot="1">
      <c r="A66" s="117"/>
      <c r="B66" s="7" t="s">
        <v>12</v>
      </c>
      <c r="C66" s="32">
        <v>49924.39</v>
      </c>
      <c r="D66" s="33">
        <v>33551.71</v>
      </c>
      <c r="E66" s="33">
        <v>33191.32</v>
      </c>
      <c r="F66" s="26">
        <v>0</v>
      </c>
      <c r="G66" s="76">
        <v>33191.32</v>
      </c>
      <c r="H66" s="55">
        <v>0</v>
      </c>
      <c r="I66" s="29"/>
      <c r="J66" s="29"/>
      <c r="K66" s="29">
        <v>251680</v>
      </c>
      <c r="L66" s="29">
        <f>C67+K66</f>
        <v>504325.43</v>
      </c>
    </row>
    <row r="67" spans="1:12" s="43" customFormat="1" ht="18" customHeight="1" thickBot="1">
      <c r="A67" s="117"/>
      <c r="B67" s="8" t="s">
        <v>5</v>
      </c>
      <c r="C67" s="40">
        <f aca="true" t="shared" si="10" ref="C67:H67">SUM(C64:C66)</f>
        <v>252645.43</v>
      </c>
      <c r="D67" s="40">
        <f t="shared" si="10"/>
        <v>57167.33</v>
      </c>
      <c r="E67" s="40">
        <f t="shared" si="10"/>
        <v>56806.94</v>
      </c>
      <c r="F67" s="40">
        <f t="shared" si="10"/>
        <v>0</v>
      </c>
      <c r="G67" s="40">
        <f t="shared" si="10"/>
        <v>56806.94</v>
      </c>
      <c r="H67" s="41">
        <f t="shared" si="10"/>
        <v>126831.06</v>
      </c>
      <c r="I67" s="77">
        <v>434229</v>
      </c>
      <c r="J67" s="77">
        <f>G67+H67+K67</f>
        <v>434229</v>
      </c>
      <c r="K67" s="51">
        <v>250591</v>
      </c>
      <c r="L67" s="51" t="s">
        <v>47</v>
      </c>
    </row>
    <row r="68" spans="1:12" s="30" customFormat="1" ht="17.25" customHeight="1">
      <c r="A68" s="117" t="s">
        <v>29</v>
      </c>
      <c r="B68" s="7" t="s">
        <v>31</v>
      </c>
      <c r="C68" s="32">
        <v>39182.91</v>
      </c>
      <c r="D68" s="33">
        <v>0</v>
      </c>
      <c r="E68" s="33">
        <v>0</v>
      </c>
      <c r="F68" s="27">
        <v>0</v>
      </c>
      <c r="G68" s="26">
        <v>0</v>
      </c>
      <c r="H68" s="45">
        <f>C68-G68</f>
        <v>39182.91</v>
      </c>
      <c r="I68" s="29"/>
      <c r="J68" s="29">
        <f>J67-I67</f>
        <v>0</v>
      </c>
      <c r="K68" s="29"/>
      <c r="L68" s="29"/>
    </row>
    <row r="69" spans="1:12" s="30" customFormat="1" ht="17.25" customHeight="1">
      <c r="A69" s="117"/>
      <c r="B69" s="78" t="s">
        <v>2</v>
      </c>
      <c r="C69" s="32">
        <v>56306.48</v>
      </c>
      <c r="D69" s="33">
        <v>18481.46</v>
      </c>
      <c r="E69" s="33">
        <v>18481.46</v>
      </c>
      <c r="F69" s="27">
        <v>0</v>
      </c>
      <c r="G69" s="27">
        <v>18481.46</v>
      </c>
      <c r="H69" s="28">
        <f>C69-G69</f>
        <v>37825.020000000004</v>
      </c>
      <c r="I69" s="29"/>
      <c r="J69" s="29"/>
      <c r="K69" s="29"/>
      <c r="L69" s="29"/>
    </row>
    <row r="70" spans="1:12" s="30" customFormat="1" ht="17.25" customHeight="1" thickBot="1">
      <c r="A70" s="117"/>
      <c r="B70" s="7" t="s">
        <v>12</v>
      </c>
      <c r="C70" s="32">
        <v>20500</v>
      </c>
      <c r="D70" s="33">
        <v>20360.45</v>
      </c>
      <c r="E70" s="33">
        <v>20360.45</v>
      </c>
      <c r="F70" s="27">
        <v>0</v>
      </c>
      <c r="G70" s="39">
        <v>20360.45</v>
      </c>
      <c r="H70" s="55">
        <v>0</v>
      </c>
      <c r="I70" s="29"/>
      <c r="J70" s="29"/>
      <c r="K70" s="30" t="s">
        <v>43</v>
      </c>
      <c r="L70" s="30" t="s">
        <v>48</v>
      </c>
    </row>
    <row r="71" spans="1:12" s="43" customFormat="1" ht="18" customHeight="1" thickBot="1">
      <c r="A71" s="117"/>
      <c r="B71" s="10" t="s">
        <v>5</v>
      </c>
      <c r="C71" s="79">
        <f aca="true" t="shared" si="11" ref="C71:H71">SUM(C68:C70)</f>
        <v>115989.39000000001</v>
      </c>
      <c r="D71" s="79">
        <f t="shared" si="11"/>
        <v>38841.91</v>
      </c>
      <c r="E71" s="79">
        <f t="shared" si="11"/>
        <v>38841.91</v>
      </c>
      <c r="F71" s="79">
        <f t="shared" si="11"/>
        <v>0</v>
      </c>
      <c r="G71" s="79">
        <f t="shared" si="11"/>
        <v>38841.91</v>
      </c>
      <c r="H71" s="56">
        <f t="shared" si="11"/>
        <v>77007.93000000001</v>
      </c>
      <c r="I71" s="57">
        <v>555031.61</v>
      </c>
      <c r="J71" s="58">
        <f>G71+H71+K72</f>
        <v>476066.84</v>
      </c>
      <c r="K71" s="51">
        <v>425920</v>
      </c>
      <c r="L71" s="51">
        <f>C71+K71</f>
        <v>541909.39</v>
      </c>
    </row>
    <row r="72" spans="1:12" s="43" customFormat="1" ht="18.75" customHeight="1" thickBot="1">
      <c r="A72" s="124" t="s">
        <v>7</v>
      </c>
      <c r="B72" s="125"/>
      <c r="C72" s="80">
        <f aca="true" t="shared" si="12" ref="C72:H72">C71+C67+C63+C61+C57+C53+C49+C44+C40+C35+C31+C26+C21</f>
        <v>19851797.2</v>
      </c>
      <c r="D72" s="80">
        <f t="shared" si="12"/>
        <v>12997510.24</v>
      </c>
      <c r="E72" s="80">
        <f t="shared" si="12"/>
        <v>12629347.3</v>
      </c>
      <c r="F72" s="80">
        <f t="shared" si="12"/>
        <v>776457</v>
      </c>
      <c r="G72" s="80">
        <f t="shared" si="12"/>
        <v>11849635.3</v>
      </c>
      <c r="H72" s="80">
        <f t="shared" si="12"/>
        <v>6065861.68</v>
      </c>
      <c r="I72" s="51"/>
      <c r="J72" s="51"/>
      <c r="K72" s="51">
        <v>360217</v>
      </c>
      <c r="L72" s="43" t="s">
        <v>47</v>
      </c>
    </row>
    <row r="73" spans="3:10" s="43" customFormat="1" ht="21" customHeight="1">
      <c r="C73" s="51"/>
      <c r="D73" s="51"/>
      <c r="E73" s="51"/>
      <c r="F73" s="51"/>
      <c r="G73" s="51"/>
      <c r="I73" s="51"/>
      <c r="J73" s="51"/>
    </row>
    <row r="74" spans="7:10" s="43" customFormat="1" ht="12.75">
      <c r="G74" s="51"/>
      <c r="H74" s="51"/>
      <c r="I74" s="51"/>
      <c r="J74" s="51"/>
    </row>
    <row r="75" spans="7:10" s="43" customFormat="1" ht="12.75">
      <c r="G75" s="51"/>
      <c r="H75" s="51"/>
      <c r="I75" s="51"/>
      <c r="J75" s="51"/>
    </row>
    <row r="76" spans="7:10" s="43" customFormat="1" ht="12.75">
      <c r="G76" s="51"/>
      <c r="H76" s="51"/>
      <c r="I76" s="51"/>
      <c r="J76" s="51"/>
    </row>
    <row r="77" spans="7:10" s="43" customFormat="1" ht="12.75">
      <c r="G77" s="51"/>
      <c r="H77" s="51"/>
      <c r="I77" s="51"/>
      <c r="J77" s="51"/>
    </row>
    <row r="78" spans="7:10" s="43" customFormat="1" ht="12.75">
      <c r="G78" s="51"/>
      <c r="H78" s="51"/>
      <c r="I78" s="51"/>
      <c r="J78" s="51"/>
    </row>
    <row r="79" spans="1:7" s="83" customFormat="1" ht="12.75">
      <c r="A79" s="81" t="s">
        <v>13</v>
      </c>
      <c r="B79" s="82"/>
      <c r="C79" s="82"/>
      <c r="E79" s="84" t="s">
        <v>14</v>
      </c>
      <c r="F79" s="84"/>
      <c r="G79" s="84"/>
    </row>
    <row r="80" spans="1:7" s="83" customFormat="1" ht="12.75">
      <c r="A80" s="81" t="s">
        <v>33</v>
      </c>
      <c r="B80" s="82"/>
      <c r="C80" s="82"/>
      <c r="E80" s="84" t="s">
        <v>15</v>
      </c>
      <c r="F80" s="84"/>
      <c r="G80" s="84"/>
    </row>
    <row r="81" spans="7:10" s="30" customFormat="1" ht="12.75">
      <c r="G81" s="29"/>
      <c r="I81" s="29"/>
      <c r="J81" s="29"/>
    </row>
    <row r="82" spans="7:10" s="30" customFormat="1" ht="12.75">
      <c r="G82" s="29"/>
      <c r="I82" s="29"/>
      <c r="J82" s="29"/>
    </row>
    <row r="83" spans="7:10" s="30" customFormat="1" ht="12.75">
      <c r="G83" s="29"/>
      <c r="I83" s="29"/>
      <c r="J83" s="29"/>
    </row>
    <row r="84" spans="1:7" ht="12.75">
      <c r="A84" s="1" t="s">
        <v>10</v>
      </c>
      <c r="E84" s="2" t="s">
        <v>8</v>
      </c>
      <c r="F84" s="2"/>
      <c r="G84" s="20"/>
    </row>
    <row r="85" spans="1:7" ht="12.75">
      <c r="A85" s="1" t="s">
        <v>11</v>
      </c>
      <c r="E85" s="2" t="s">
        <v>16</v>
      </c>
      <c r="F85" s="2"/>
      <c r="G85" s="2"/>
    </row>
    <row r="86" ht="12.75">
      <c r="G86" s="2"/>
    </row>
  </sheetData>
  <mergeCells count="19">
    <mergeCell ref="A36:A40"/>
    <mergeCell ref="A41:A44"/>
    <mergeCell ref="A45:A49"/>
    <mergeCell ref="A50:A53"/>
    <mergeCell ref="A72:B72"/>
    <mergeCell ref="A54:A57"/>
    <mergeCell ref="A58:A61"/>
    <mergeCell ref="A62:A63"/>
    <mergeCell ref="A68:A71"/>
    <mergeCell ref="A64:A67"/>
    <mergeCell ref="E11:G11"/>
    <mergeCell ref="A10:D11"/>
    <mergeCell ref="A27:A31"/>
    <mergeCell ref="A32:A35"/>
    <mergeCell ref="B16:G16"/>
    <mergeCell ref="A18:A21"/>
    <mergeCell ref="A22:A26"/>
    <mergeCell ref="E13:G13"/>
    <mergeCell ref="D12:G12"/>
  </mergeCells>
  <printOptions/>
  <pageMargins left="0" right="0" top="0.1968503937007874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7"/>
  <sheetViews>
    <sheetView tabSelected="1" workbookViewId="0" topLeftCell="A28">
      <selection activeCell="E51" sqref="E51"/>
    </sheetView>
  </sheetViews>
  <sheetFormatPr defaultColWidth="9.140625" defaultRowHeight="12.75"/>
  <cols>
    <col min="1" max="1" width="21.00390625" style="85" customWidth="1"/>
    <col min="2" max="2" width="22.28125" style="85" customWidth="1"/>
    <col min="3" max="3" width="16.7109375" style="85" customWidth="1"/>
    <col min="4" max="4" width="17.8515625" style="85" customWidth="1"/>
    <col min="5" max="5" width="18.57421875" style="85" customWidth="1"/>
    <col min="6" max="6" width="11.7109375" style="85" bestFit="1" customWidth="1"/>
    <col min="7" max="8" width="10.140625" style="85" bestFit="1" customWidth="1"/>
    <col min="9" max="16384" width="9.140625" style="85" customWidth="1"/>
  </cols>
  <sheetData>
    <row r="3" spans="1:5" ht="12.75">
      <c r="A3" s="127" t="s">
        <v>73</v>
      </c>
      <c r="B3" s="128"/>
      <c r="C3" s="128"/>
      <c r="D3" s="128"/>
      <c r="E3" s="128"/>
    </row>
    <row r="4" spans="2:4" ht="13.5" thickBot="1">
      <c r="B4" s="119"/>
      <c r="C4" s="119"/>
      <c r="D4" s="119"/>
    </row>
    <row r="5" spans="1:5" ht="62.25" customHeight="1" thickBot="1">
      <c r="A5" s="22" t="s">
        <v>0</v>
      </c>
      <c r="B5" s="11" t="s">
        <v>4</v>
      </c>
      <c r="C5" s="13" t="s">
        <v>51</v>
      </c>
      <c r="D5" s="15" t="s">
        <v>38</v>
      </c>
      <c r="E5" s="16" t="s">
        <v>36</v>
      </c>
    </row>
    <row r="6" spans="1:5" ht="20.25" customHeight="1">
      <c r="A6" s="120" t="s">
        <v>17</v>
      </c>
      <c r="B6" s="87" t="s">
        <v>1</v>
      </c>
      <c r="C6" s="26">
        <v>0</v>
      </c>
      <c r="D6" s="27">
        <v>2776686.78</v>
      </c>
      <c r="E6" s="28">
        <v>1274949.06</v>
      </c>
    </row>
    <row r="7" spans="1:5" ht="20.25" customHeight="1">
      <c r="A7" s="117"/>
      <c r="B7" s="88" t="s">
        <v>2</v>
      </c>
      <c r="C7" s="26">
        <v>0</v>
      </c>
      <c r="D7" s="27">
        <v>128160.73</v>
      </c>
      <c r="E7" s="28">
        <v>83373.76</v>
      </c>
    </row>
    <row r="8" spans="1:5" ht="17.25" customHeight="1" thickBot="1">
      <c r="A8" s="117"/>
      <c r="B8" s="89" t="s">
        <v>3</v>
      </c>
      <c r="C8" s="38">
        <v>0</v>
      </c>
      <c r="D8" s="39">
        <v>536807.13</v>
      </c>
      <c r="E8" s="28">
        <v>0</v>
      </c>
    </row>
    <row r="9" spans="1:5" ht="18" customHeight="1" thickBot="1">
      <c r="A9" s="121"/>
      <c r="B9" s="4" t="s">
        <v>5</v>
      </c>
      <c r="C9" s="40">
        <v>0</v>
      </c>
      <c r="D9" s="40">
        <v>3441654.64</v>
      </c>
      <c r="E9" s="41">
        <v>1358322.82</v>
      </c>
    </row>
    <row r="10" spans="1:5" ht="19.5" customHeight="1">
      <c r="A10" s="120" t="s">
        <v>18</v>
      </c>
      <c r="B10" s="87" t="s">
        <v>1</v>
      </c>
      <c r="C10" s="26">
        <v>0</v>
      </c>
      <c r="D10" s="44">
        <v>1793905.08</v>
      </c>
      <c r="E10" s="45">
        <v>1383533.22</v>
      </c>
    </row>
    <row r="11" spans="1:5" ht="20.25" customHeight="1">
      <c r="A11" s="117"/>
      <c r="B11" s="88" t="s">
        <v>2</v>
      </c>
      <c r="C11" s="26">
        <v>0</v>
      </c>
      <c r="D11" s="46">
        <v>148772.95</v>
      </c>
      <c r="E11" s="45">
        <v>134534.91</v>
      </c>
    </row>
    <row r="12" spans="1:5" ht="17.25" customHeight="1">
      <c r="A12" s="117"/>
      <c r="B12" s="89" t="s">
        <v>6</v>
      </c>
      <c r="C12" s="26">
        <v>0</v>
      </c>
      <c r="D12" s="46">
        <v>4476.78</v>
      </c>
      <c r="E12" s="45">
        <v>58433.76</v>
      </c>
    </row>
    <row r="13" spans="1:5" ht="17.25" customHeight="1" thickBot="1">
      <c r="A13" s="117"/>
      <c r="B13" s="89" t="s">
        <v>3</v>
      </c>
      <c r="C13" s="26">
        <v>0</v>
      </c>
      <c r="D13" s="47">
        <v>703187.93</v>
      </c>
      <c r="E13" s="48">
        <v>0</v>
      </c>
    </row>
    <row r="14" spans="1:5" ht="20.25" customHeight="1" thickBot="1">
      <c r="A14" s="118"/>
      <c r="B14" s="6" t="s">
        <v>5</v>
      </c>
      <c r="C14" s="49">
        <v>0</v>
      </c>
      <c r="D14" s="49">
        <v>2650342.74</v>
      </c>
      <c r="E14" s="41">
        <v>1576501.89</v>
      </c>
    </row>
    <row r="15" spans="1:5" ht="17.25" customHeight="1">
      <c r="A15" s="117" t="s">
        <v>19</v>
      </c>
      <c r="B15" s="87" t="s">
        <v>1</v>
      </c>
      <c r="C15" s="26">
        <v>776457</v>
      </c>
      <c r="D15" s="44">
        <v>885647.4</v>
      </c>
      <c r="E15" s="45">
        <v>853359.6</v>
      </c>
    </row>
    <row r="16" spans="1:7" ht="18" customHeight="1">
      <c r="A16" s="117"/>
      <c r="B16" s="88" t="s">
        <v>2</v>
      </c>
      <c r="C16" s="26">
        <v>0</v>
      </c>
      <c r="D16" s="46">
        <v>76982.64</v>
      </c>
      <c r="E16" s="110">
        <v>311163.35</v>
      </c>
      <c r="G16" s="86"/>
    </row>
    <row r="17" spans="1:5" ht="18.75" customHeight="1">
      <c r="A17" s="117"/>
      <c r="B17" s="89" t="s">
        <v>6</v>
      </c>
      <c r="C17" s="26">
        <v>0</v>
      </c>
      <c r="D17" s="46">
        <v>25682.58</v>
      </c>
      <c r="E17" s="28">
        <v>68565.42</v>
      </c>
    </row>
    <row r="18" spans="1:7" ht="18.75" customHeight="1" thickBot="1">
      <c r="A18" s="117"/>
      <c r="B18" s="89" t="s">
        <v>3</v>
      </c>
      <c r="C18" s="38">
        <v>0</v>
      </c>
      <c r="D18" s="47">
        <v>155193.01</v>
      </c>
      <c r="E18" s="55">
        <v>0</v>
      </c>
      <c r="G18" s="86"/>
    </row>
    <row r="19" spans="1:5" ht="18.75" customHeight="1" thickBot="1">
      <c r="A19" s="118"/>
      <c r="B19" s="6" t="s">
        <v>5</v>
      </c>
      <c r="C19" s="49">
        <v>776457</v>
      </c>
      <c r="D19" s="49">
        <v>1143505.63</v>
      </c>
      <c r="E19" s="41">
        <v>1233088.37</v>
      </c>
    </row>
    <row r="20" spans="1:5" ht="15.75" customHeight="1">
      <c r="A20" s="117" t="s">
        <v>20</v>
      </c>
      <c r="B20" s="87" t="s">
        <v>1</v>
      </c>
      <c r="C20" s="27">
        <v>0</v>
      </c>
      <c r="D20" s="26">
        <v>260550.79</v>
      </c>
      <c r="E20" s="45">
        <v>437809.51</v>
      </c>
    </row>
    <row r="21" spans="1:5" ht="17.25" customHeight="1">
      <c r="A21" s="117"/>
      <c r="B21" s="88" t="s">
        <v>2</v>
      </c>
      <c r="C21" s="27">
        <v>0</v>
      </c>
      <c r="D21" s="27">
        <v>3370.93</v>
      </c>
      <c r="E21" s="28">
        <v>89862.51</v>
      </c>
    </row>
    <row r="22" spans="1:5" ht="18.75" customHeight="1" thickBot="1">
      <c r="A22" s="117"/>
      <c r="B22" s="89" t="s">
        <v>3</v>
      </c>
      <c r="C22" s="27">
        <v>0</v>
      </c>
      <c r="D22" s="39">
        <v>122199.4</v>
      </c>
      <c r="E22" s="55">
        <v>0</v>
      </c>
    </row>
    <row r="23" spans="1:5" ht="20.25" customHeight="1" thickBot="1">
      <c r="A23" s="118"/>
      <c r="B23" s="4" t="s">
        <v>5</v>
      </c>
      <c r="C23" s="40">
        <v>0</v>
      </c>
      <c r="D23" s="40">
        <v>386121.12</v>
      </c>
      <c r="E23" s="56">
        <v>527672.02</v>
      </c>
    </row>
    <row r="24" spans="1:5" ht="16.5" customHeight="1">
      <c r="A24" s="117" t="s">
        <v>21</v>
      </c>
      <c r="B24" s="87" t="s">
        <v>1</v>
      </c>
      <c r="C24" s="27">
        <v>0</v>
      </c>
      <c r="D24" s="44">
        <v>159708.28</v>
      </c>
      <c r="E24" s="45">
        <v>212057.8</v>
      </c>
    </row>
    <row r="25" spans="1:5" ht="15.75" customHeight="1">
      <c r="A25" s="117"/>
      <c r="B25" s="88" t="s">
        <v>2</v>
      </c>
      <c r="C25" s="27">
        <v>0</v>
      </c>
      <c r="D25" s="46">
        <v>79599</v>
      </c>
      <c r="E25" s="28">
        <v>30219.49</v>
      </c>
    </row>
    <row r="26" spans="1:5" ht="18.75" customHeight="1">
      <c r="A26" s="117"/>
      <c r="B26" s="89" t="s">
        <v>6</v>
      </c>
      <c r="C26" s="27">
        <v>0</v>
      </c>
      <c r="D26" s="46">
        <v>31337.46</v>
      </c>
      <c r="E26" s="28">
        <v>19085.22</v>
      </c>
    </row>
    <row r="27" spans="1:5" ht="18.75" customHeight="1" thickBot="1">
      <c r="A27" s="117"/>
      <c r="B27" s="89" t="s">
        <v>3</v>
      </c>
      <c r="C27" s="27">
        <v>0</v>
      </c>
      <c r="D27" s="47">
        <v>204562</v>
      </c>
      <c r="E27" s="55">
        <v>0</v>
      </c>
    </row>
    <row r="28" spans="1:5" ht="20.25" customHeight="1" thickBot="1">
      <c r="A28" s="118"/>
      <c r="B28" s="4" t="s">
        <v>5</v>
      </c>
      <c r="C28" s="40">
        <v>0</v>
      </c>
      <c r="D28" s="40">
        <v>475206.74</v>
      </c>
      <c r="E28" s="56">
        <v>261362.51</v>
      </c>
    </row>
    <row r="29" spans="1:7" ht="18" customHeight="1">
      <c r="A29" s="117" t="s">
        <v>22</v>
      </c>
      <c r="B29" s="87" t="s">
        <v>1</v>
      </c>
      <c r="C29" s="27">
        <v>0</v>
      </c>
      <c r="D29" s="26">
        <v>273906.76</v>
      </c>
      <c r="E29" s="61">
        <v>225420.27</v>
      </c>
      <c r="G29" s="86"/>
    </row>
    <row r="30" spans="1:5" ht="17.25" customHeight="1">
      <c r="A30" s="117"/>
      <c r="B30" s="88" t="s">
        <v>2</v>
      </c>
      <c r="C30" s="27">
        <v>0</v>
      </c>
      <c r="D30" s="27">
        <v>9701.28</v>
      </c>
      <c r="E30" s="28">
        <v>29192.77</v>
      </c>
    </row>
    <row r="31" spans="1:7" ht="16.5" customHeight="1" thickBot="1">
      <c r="A31" s="117"/>
      <c r="B31" s="89" t="s">
        <v>3</v>
      </c>
      <c r="C31" s="27">
        <v>0</v>
      </c>
      <c r="D31" s="39">
        <v>357193.92</v>
      </c>
      <c r="E31" s="55">
        <v>0</v>
      </c>
      <c r="G31" s="86"/>
    </row>
    <row r="32" spans="1:8" ht="20.25" customHeight="1" thickBot="1">
      <c r="A32" s="118"/>
      <c r="B32" s="4" t="s">
        <v>5</v>
      </c>
      <c r="C32" s="40">
        <v>0</v>
      </c>
      <c r="D32" s="40">
        <v>640801.96</v>
      </c>
      <c r="E32" s="41">
        <v>254613.04</v>
      </c>
      <c r="H32" s="86"/>
    </row>
    <row r="33" spans="1:5" ht="18.75" customHeight="1">
      <c r="A33" s="117" t="s">
        <v>23</v>
      </c>
      <c r="B33" s="87" t="s">
        <v>1</v>
      </c>
      <c r="C33" s="27">
        <v>0</v>
      </c>
      <c r="D33" s="44">
        <v>450232.54</v>
      </c>
      <c r="E33" s="45">
        <v>114795.71</v>
      </c>
    </row>
    <row r="34" spans="1:8" ht="18.75" customHeight="1">
      <c r="A34" s="117"/>
      <c r="B34" s="88" t="s">
        <v>2</v>
      </c>
      <c r="C34" s="27">
        <v>0</v>
      </c>
      <c r="D34" s="46">
        <v>27482.92</v>
      </c>
      <c r="E34" s="28">
        <v>10817.4</v>
      </c>
      <c r="H34" s="86"/>
    </row>
    <row r="35" spans="1:5" ht="17.25" customHeight="1">
      <c r="A35" s="117"/>
      <c r="B35" s="89" t="s">
        <v>6</v>
      </c>
      <c r="C35" s="27">
        <v>0</v>
      </c>
      <c r="D35" s="46">
        <v>4476.78</v>
      </c>
      <c r="E35" s="28">
        <v>27096.3</v>
      </c>
    </row>
    <row r="36" spans="1:5" ht="18.75" customHeight="1" thickBot="1">
      <c r="A36" s="117"/>
      <c r="B36" s="89" t="s">
        <v>3</v>
      </c>
      <c r="C36" s="27">
        <v>0</v>
      </c>
      <c r="D36" s="47">
        <v>354590.39</v>
      </c>
      <c r="E36" s="55">
        <v>0</v>
      </c>
    </row>
    <row r="37" spans="1:5" ht="19.5" customHeight="1" thickBot="1">
      <c r="A37" s="118"/>
      <c r="B37" s="4" t="s">
        <v>5</v>
      </c>
      <c r="C37" s="40">
        <v>0</v>
      </c>
      <c r="D37" s="40">
        <v>836782.63</v>
      </c>
      <c r="E37" s="41">
        <v>152709.41</v>
      </c>
    </row>
    <row r="38" spans="1:5" ht="15.75" customHeight="1">
      <c r="A38" s="117" t="s">
        <v>24</v>
      </c>
      <c r="B38" s="87" t="s">
        <v>1</v>
      </c>
      <c r="C38" s="27">
        <v>0</v>
      </c>
      <c r="D38" s="26">
        <v>331153.28</v>
      </c>
      <c r="E38" s="45">
        <v>191871.1</v>
      </c>
    </row>
    <row r="39" spans="1:5" ht="18" customHeight="1">
      <c r="A39" s="117"/>
      <c r="B39" s="88" t="s">
        <v>2</v>
      </c>
      <c r="C39" s="27">
        <v>0</v>
      </c>
      <c r="D39" s="27">
        <v>19226.2</v>
      </c>
      <c r="E39" s="28">
        <v>41865.96</v>
      </c>
    </row>
    <row r="40" spans="1:5" ht="18" customHeight="1" thickBot="1">
      <c r="A40" s="117"/>
      <c r="B40" s="89" t="s">
        <v>3</v>
      </c>
      <c r="C40" s="27">
        <v>0</v>
      </c>
      <c r="D40" s="39">
        <v>203439.62</v>
      </c>
      <c r="E40" s="55">
        <v>0</v>
      </c>
    </row>
    <row r="41" spans="1:5" ht="18.75" customHeight="1" thickBot="1">
      <c r="A41" s="118"/>
      <c r="B41" s="4" t="s">
        <v>5</v>
      </c>
      <c r="C41" s="40">
        <v>0</v>
      </c>
      <c r="D41" s="40">
        <v>553819.1</v>
      </c>
      <c r="E41" s="56">
        <v>233737.06</v>
      </c>
    </row>
    <row r="42" spans="1:5" ht="18" customHeight="1">
      <c r="A42" s="117" t="s">
        <v>25</v>
      </c>
      <c r="B42" s="87" t="s">
        <v>1</v>
      </c>
      <c r="C42" s="27">
        <v>0</v>
      </c>
      <c r="D42" s="44">
        <v>195980.14</v>
      </c>
      <c r="E42" s="61">
        <v>237252.15</v>
      </c>
    </row>
    <row r="43" spans="1:5" ht="18" customHeight="1">
      <c r="A43" s="117"/>
      <c r="B43" s="89" t="s">
        <v>6</v>
      </c>
      <c r="C43" s="27">
        <v>0</v>
      </c>
      <c r="D43" s="62">
        <v>80582.04</v>
      </c>
      <c r="E43" s="61">
        <v>20027.7</v>
      </c>
    </row>
    <row r="44" spans="1:5" ht="17.25" customHeight="1" thickBot="1">
      <c r="A44" s="117"/>
      <c r="B44" s="89" t="s">
        <v>3</v>
      </c>
      <c r="C44" s="27">
        <v>0</v>
      </c>
      <c r="D44" s="47">
        <v>39875.43</v>
      </c>
      <c r="E44" s="28">
        <v>0</v>
      </c>
    </row>
    <row r="45" spans="1:5" ht="18.75" customHeight="1" thickBot="1">
      <c r="A45" s="118"/>
      <c r="B45" s="4" t="s">
        <v>5</v>
      </c>
      <c r="C45" s="40">
        <v>0</v>
      </c>
      <c r="D45" s="40">
        <v>316437.61</v>
      </c>
      <c r="E45" s="63">
        <v>257279.85</v>
      </c>
    </row>
    <row r="46" spans="1:5" ht="16.5" customHeight="1">
      <c r="A46" s="117" t="s">
        <v>26</v>
      </c>
      <c r="B46" s="87" t="s">
        <v>1</v>
      </c>
      <c r="C46" s="27">
        <v>0</v>
      </c>
      <c r="D46" s="26">
        <v>232375.8</v>
      </c>
      <c r="E46" s="28">
        <v>103.30000000001746</v>
      </c>
    </row>
    <row r="47" spans="1:5" ht="17.25" customHeight="1">
      <c r="A47" s="117"/>
      <c r="B47" s="89" t="s">
        <v>2</v>
      </c>
      <c r="C47" s="39">
        <v>0</v>
      </c>
      <c r="D47" s="39">
        <v>982748.68</v>
      </c>
      <c r="E47" s="55">
        <v>6632.4199999999255</v>
      </c>
    </row>
    <row r="48" spans="1:5" ht="17.25" customHeight="1">
      <c r="A48" s="118"/>
      <c r="B48" s="88" t="s">
        <v>3</v>
      </c>
      <c r="C48" s="33">
        <v>0</v>
      </c>
      <c r="D48" s="33">
        <v>8374.94</v>
      </c>
      <c r="E48" s="66"/>
    </row>
    <row r="49" spans="1:5" ht="16.5" customHeight="1" thickBot="1">
      <c r="A49" s="118"/>
      <c r="B49" s="17" t="s">
        <v>5</v>
      </c>
      <c r="C49" s="67">
        <v>0</v>
      </c>
      <c r="D49" s="67">
        <v>1223499.42</v>
      </c>
      <c r="E49" s="68">
        <v>6735.719999999943</v>
      </c>
    </row>
    <row r="50" spans="1:5" ht="17.25" customHeight="1" thickBot="1">
      <c r="A50" s="117" t="s">
        <v>27</v>
      </c>
      <c r="B50" s="90" t="s">
        <v>3</v>
      </c>
      <c r="C50" s="27">
        <v>0</v>
      </c>
      <c r="D50" s="62">
        <v>85814.86</v>
      </c>
      <c r="E50" s="70">
        <v>0</v>
      </c>
    </row>
    <row r="51" spans="1:5" ht="17.25" customHeight="1" thickBot="1">
      <c r="A51" s="117"/>
      <c r="B51" s="8" t="s">
        <v>5</v>
      </c>
      <c r="C51" s="40">
        <v>0</v>
      </c>
      <c r="D51" s="40">
        <v>85814.86</v>
      </c>
      <c r="E51" s="71">
        <v>0</v>
      </c>
    </row>
    <row r="52" spans="1:5" ht="17.25" customHeight="1">
      <c r="A52" s="117" t="s">
        <v>28</v>
      </c>
      <c r="B52" s="9" t="s">
        <v>31</v>
      </c>
      <c r="C52" s="73">
        <v>0</v>
      </c>
      <c r="D52" s="73">
        <v>0</v>
      </c>
      <c r="E52" s="45">
        <v>63295.47</v>
      </c>
    </row>
    <row r="53" spans="1:5" ht="15.75" customHeight="1">
      <c r="A53" s="117"/>
      <c r="B53" s="91" t="s">
        <v>2</v>
      </c>
      <c r="C53" s="26">
        <v>0</v>
      </c>
      <c r="D53" s="75">
        <v>23615.62</v>
      </c>
      <c r="E53" s="61">
        <v>63535.59</v>
      </c>
    </row>
    <row r="54" spans="1:5" ht="15.75" customHeight="1" thickBot="1">
      <c r="A54" s="117"/>
      <c r="B54" s="7" t="s">
        <v>12</v>
      </c>
      <c r="C54" s="26">
        <v>0</v>
      </c>
      <c r="D54" s="76">
        <v>33191.32</v>
      </c>
      <c r="E54" s="93">
        <v>0</v>
      </c>
    </row>
    <row r="55" spans="1:5" ht="18" customHeight="1" thickBot="1">
      <c r="A55" s="117"/>
      <c r="B55" s="8" t="s">
        <v>5</v>
      </c>
      <c r="C55" s="40">
        <v>0</v>
      </c>
      <c r="D55" s="40">
        <v>56806.94</v>
      </c>
      <c r="E55" s="41">
        <v>126831.06</v>
      </c>
    </row>
    <row r="56" spans="1:5" ht="17.25" customHeight="1">
      <c r="A56" s="117" t="s">
        <v>29</v>
      </c>
      <c r="B56" s="7" t="s">
        <v>31</v>
      </c>
      <c r="C56" s="27">
        <v>0</v>
      </c>
      <c r="D56" s="26">
        <v>0</v>
      </c>
      <c r="E56" s="28">
        <v>39182.91</v>
      </c>
    </row>
    <row r="57" spans="1:5" ht="17.25" customHeight="1">
      <c r="A57" s="117"/>
      <c r="B57" s="92" t="s">
        <v>2</v>
      </c>
      <c r="C57" s="27">
        <v>0</v>
      </c>
      <c r="D57" s="27">
        <v>18481.46</v>
      </c>
      <c r="E57" s="28">
        <v>37825.02</v>
      </c>
    </row>
    <row r="58" spans="1:5" ht="17.25" customHeight="1" thickBot="1">
      <c r="A58" s="117"/>
      <c r="B58" s="7" t="s">
        <v>12</v>
      </c>
      <c r="C58" s="27">
        <v>0</v>
      </c>
      <c r="D58" s="39">
        <v>20360.45</v>
      </c>
      <c r="E58" s="55">
        <v>0</v>
      </c>
    </row>
    <row r="59" spans="1:5" ht="18" customHeight="1" thickBot="1">
      <c r="A59" s="118"/>
      <c r="B59" s="4" t="s">
        <v>5</v>
      </c>
      <c r="C59" s="40">
        <v>0</v>
      </c>
      <c r="D59" s="40">
        <v>38841.91</v>
      </c>
      <c r="E59" s="41">
        <v>77007.93</v>
      </c>
    </row>
    <row r="63" spans="1:5" ht="12.75">
      <c r="A63" s="129" t="s">
        <v>52</v>
      </c>
      <c r="B63" s="126"/>
      <c r="C63" s="126"/>
      <c r="D63" s="126"/>
      <c r="E63" s="126"/>
    </row>
    <row r="64" spans="1:5" ht="12.75">
      <c r="A64" s="126"/>
      <c r="B64" s="126"/>
      <c r="C64" s="126"/>
      <c r="D64" s="126"/>
      <c r="E64" s="126"/>
    </row>
    <row r="65" spans="1:5" ht="12.75">
      <c r="A65" s="126"/>
      <c r="B65" s="126"/>
      <c r="C65" s="126"/>
      <c r="D65" s="126"/>
      <c r="E65" s="126"/>
    </row>
    <row r="66" spans="1:5" ht="12.75">
      <c r="A66" s="126"/>
      <c r="B66" s="126"/>
      <c r="C66" s="126"/>
      <c r="D66" s="126"/>
      <c r="E66" s="126"/>
    </row>
    <row r="67" spans="1:5" ht="12.75">
      <c r="A67" s="126"/>
      <c r="B67" s="126"/>
      <c r="C67" s="126"/>
      <c r="D67" s="126"/>
      <c r="E67" s="126"/>
    </row>
    <row r="68" spans="1:5" ht="13.5" thickBot="1">
      <c r="A68" s="126"/>
      <c r="B68" s="126"/>
      <c r="C68" s="126"/>
      <c r="D68" s="126"/>
      <c r="E68" s="126"/>
    </row>
    <row r="69" spans="1:3" ht="51">
      <c r="A69" s="94" t="s">
        <v>53</v>
      </c>
      <c r="B69" s="95" t="s">
        <v>0</v>
      </c>
      <c r="C69" s="15" t="s">
        <v>71</v>
      </c>
    </row>
    <row r="70" spans="1:3" ht="30">
      <c r="A70" s="96">
        <v>1</v>
      </c>
      <c r="B70" s="97" t="s">
        <v>54</v>
      </c>
      <c r="C70" s="98">
        <v>5655813</v>
      </c>
    </row>
    <row r="71" spans="1:3" ht="45">
      <c r="A71" s="96">
        <v>2</v>
      </c>
      <c r="B71" s="97" t="s">
        <v>55</v>
      </c>
      <c r="C71" s="98">
        <v>5809290</v>
      </c>
    </row>
    <row r="72" spans="1:3" ht="30">
      <c r="A72" s="99">
        <v>3</v>
      </c>
      <c r="B72" s="97" t="s">
        <v>56</v>
      </c>
      <c r="C72" s="98">
        <v>3585190</v>
      </c>
    </row>
    <row r="73" spans="1:3" ht="30">
      <c r="A73" s="99">
        <v>4</v>
      </c>
      <c r="B73" s="100" t="s">
        <v>57</v>
      </c>
      <c r="C73" s="98">
        <v>1428419</v>
      </c>
    </row>
    <row r="74" spans="1:3" ht="30">
      <c r="A74" s="99">
        <v>5</v>
      </c>
      <c r="B74" s="97" t="s">
        <v>58</v>
      </c>
      <c r="C74" s="98">
        <v>1272984</v>
      </c>
    </row>
    <row r="75" spans="1:3" ht="15">
      <c r="A75" s="96">
        <v>6</v>
      </c>
      <c r="B75" s="97" t="s">
        <v>59</v>
      </c>
      <c r="C75" s="98">
        <v>1384653</v>
      </c>
    </row>
    <row r="76" spans="1:3" ht="30">
      <c r="A76" s="96">
        <v>7</v>
      </c>
      <c r="B76" s="97" t="s">
        <v>60</v>
      </c>
      <c r="C76" s="98">
        <v>1614918</v>
      </c>
    </row>
    <row r="77" spans="1:3" ht="30">
      <c r="A77" s="96">
        <v>8</v>
      </c>
      <c r="B77" s="97" t="s">
        <v>61</v>
      </c>
      <c r="C77" s="98">
        <v>1494808</v>
      </c>
    </row>
    <row r="78" spans="1:3" ht="45">
      <c r="A78" s="96">
        <v>9</v>
      </c>
      <c r="B78" s="97" t="s">
        <v>62</v>
      </c>
      <c r="C78" s="98">
        <v>573745</v>
      </c>
    </row>
    <row r="79" spans="1:3" ht="30">
      <c r="A79" s="96">
        <v>10</v>
      </c>
      <c r="B79" s="97" t="s">
        <v>63</v>
      </c>
      <c r="C79" s="98">
        <v>574135</v>
      </c>
    </row>
    <row r="80" spans="1:3" ht="30">
      <c r="A80" s="96">
        <v>11</v>
      </c>
      <c r="B80" s="100" t="s">
        <v>64</v>
      </c>
      <c r="C80" s="98">
        <v>736216</v>
      </c>
    </row>
    <row r="81" spans="1:3" ht="30.75" thickBot="1">
      <c r="A81" s="101">
        <v>12</v>
      </c>
      <c r="B81" s="102" t="s">
        <v>65</v>
      </c>
      <c r="C81" s="103">
        <v>671966</v>
      </c>
    </row>
    <row r="85" spans="1:3" ht="12.75">
      <c r="A85" s="130" t="s">
        <v>72</v>
      </c>
      <c r="B85" s="130"/>
      <c r="C85" s="130"/>
    </row>
    <row r="86" spans="1:3" ht="12.75">
      <c r="A86" s="130"/>
      <c r="B86" s="130"/>
      <c r="C86" s="130"/>
    </row>
    <row r="87" spans="1:3" ht="12.75">
      <c r="A87" s="130"/>
      <c r="B87" s="130"/>
      <c r="C87" s="130"/>
    </row>
    <row r="88" spans="1:3" ht="12.75">
      <c r="A88" s="130"/>
      <c r="B88" s="130"/>
      <c r="C88" s="130"/>
    </row>
    <row r="89" spans="1:3" ht="13.5" thickBot="1">
      <c r="A89" s="130"/>
      <c r="B89" s="130"/>
      <c r="C89" s="130"/>
    </row>
    <row r="90" spans="1:3" ht="96.75" customHeight="1">
      <c r="A90" s="104" t="s">
        <v>0</v>
      </c>
      <c r="B90" s="105" t="s">
        <v>4</v>
      </c>
      <c r="C90" s="106" t="s">
        <v>69</v>
      </c>
    </row>
    <row r="91" spans="1:3" ht="30.75" customHeight="1">
      <c r="A91" s="113" t="s">
        <v>66</v>
      </c>
      <c r="B91" s="107" t="s">
        <v>67</v>
      </c>
      <c r="C91" s="109">
        <v>1634000.72</v>
      </c>
    </row>
    <row r="92" spans="1:3" ht="54" customHeight="1">
      <c r="A92" s="14" t="s">
        <v>18</v>
      </c>
      <c r="B92" s="107" t="s">
        <v>67</v>
      </c>
      <c r="C92" s="109">
        <v>174021.37</v>
      </c>
    </row>
    <row r="93" spans="1:3" ht="24">
      <c r="A93" s="14" t="s">
        <v>20</v>
      </c>
      <c r="B93" s="107" t="s">
        <v>67</v>
      </c>
      <c r="C93" s="109">
        <v>94788.68</v>
      </c>
    </row>
    <row r="94" spans="1:3" ht="24">
      <c r="A94" s="14" t="s">
        <v>68</v>
      </c>
      <c r="B94" s="107" t="s">
        <v>67</v>
      </c>
      <c r="C94" s="110">
        <v>117611.08</v>
      </c>
    </row>
    <row r="95" spans="1:3" ht="24">
      <c r="A95" s="14" t="s">
        <v>23</v>
      </c>
      <c r="B95" s="107" t="s">
        <v>67</v>
      </c>
      <c r="C95" s="110">
        <v>554345.28</v>
      </c>
    </row>
    <row r="96" spans="1:3" ht="24">
      <c r="A96" s="14" t="s">
        <v>24</v>
      </c>
      <c r="B96" s="107" t="s">
        <v>67</v>
      </c>
      <c r="C96" s="111">
        <v>244043.84</v>
      </c>
    </row>
    <row r="97" spans="1:3" ht="19.5" customHeight="1" thickBot="1">
      <c r="A97" s="114" t="s">
        <v>70</v>
      </c>
      <c r="B97" s="108" t="s">
        <v>67</v>
      </c>
      <c r="C97" s="112">
        <v>21400.54</v>
      </c>
    </row>
  </sheetData>
  <mergeCells count="17">
    <mergeCell ref="B4:D4"/>
    <mergeCell ref="A6:A9"/>
    <mergeCell ref="A10:A14"/>
    <mergeCell ref="A56:A59"/>
    <mergeCell ref="A52:A55"/>
    <mergeCell ref="A15:A19"/>
    <mergeCell ref="A20:A23"/>
    <mergeCell ref="A3:E3"/>
    <mergeCell ref="A63:E68"/>
    <mergeCell ref="A85:C89"/>
    <mergeCell ref="A24:A28"/>
    <mergeCell ref="A29:A32"/>
    <mergeCell ref="A33:A37"/>
    <mergeCell ref="A38:A41"/>
    <mergeCell ref="A42:A45"/>
    <mergeCell ref="A46:A49"/>
    <mergeCell ref="A50:A51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2021-09-16T12:15:24Z</cp:lastPrinted>
  <dcterms:created xsi:type="dcterms:W3CDTF">2015-08-06T10:13:35Z</dcterms:created>
  <dcterms:modified xsi:type="dcterms:W3CDTF">2021-12-02T08:11:58Z</dcterms:modified>
  <cp:category/>
  <cp:version/>
  <cp:contentType/>
  <cp:contentStatus/>
</cp:coreProperties>
</file>